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7710" activeTab="0"/>
  </bookViews>
  <sheets>
    <sheet name="LISTA SEPT 2017" sheetId="1" r:id="rId1"/>
  </sheets>
  <definedNames/>
  <calcPr fullCalcOnLoad="1"/>
</workbook>
</file>

<file path=xl/sharedStrings.xml><?xml version="1.0" encoding="utf-8"?>
<sst xmlns="http://schemas.openxmlformats.org/spreadsheetml/2006/main" count="1016" uniqueCount="565">
  <si>
    <t>CRT</t>
  </si>
  <si>
    <t>BUGET</t>
  </si>
  <si>
    <t>LOCAL</t>
  </si>
  <si>
    <t>DENUMIRE  OBIECTIV</t>
  </si>
  <si>
    <t>PROGRAMUL</t>
  </si>
  <si>
    <t>CONSILIULUI JUDETEAN BACAU</t>
  </si>
  <si>
    <t xml:space="preserve">TOTAL  </t>
  </si>
  <si>
    <t>din  care :</t>
  </si>
  <si>
    <t>A</t>
  </si>
  <si>
    <t>LUCRARI  IN  CONTINUARE</t>
  </si>
  <si>
    <t>B</t>
  </si>
  <si>
    <t>LUCRARI  NOI</t>
  </si>
  <si>
    <t>C</t>
  </si>
  <si>
    <t>CONSILIUL  JUDETEAN  BACAU</t>
  </si>
  <si>
    <t>APARAT  PROPRIU</t>
  </si>
  <si>
    <t>I</t>
  </si>
  <si>
    <t>CAP. 60.02 - APARARE -  CMJ  din  care:</t>
  </si>
  <si>
    <t>CAP. 61.02 - ORDINE PUBLICA  SI SIGURANTA NAT.  din  care:</t>
  </si>
  <si>
    <t>II</t>
  </si>
  <si>
    <t>SPITALUL JUDETEAN DE URGENTA</t>
  </si>
  <si>
    <t>LUCRARI IN CONTINUARE</t>
  </si>
  <si>
    <t>V</t>
  </si>
  <si>
    <t>COMPLEXUL MUZEAL DE STIINTELE NATURII " ION BORCEA "</t>
  </si>
  <si>
    <t>FILARMONICA "MIHAIL JORA" BACAU</t>
  </si>
  <si>
    <t>LUCRARI IN COINTINUARE</t>
  </si>
  <si>
    <t>CENTRE REZIDENTIALE PENTRU COPII</t>
  </si>
  <si>
    <t>IV</t>
  </si>
  <si>
    <t>LUCRARI NOI</t>
  </si>
  <si>
    <t>SUBV</t>
  </si>
  <si>
    <t>VENITURI</t>
  </si>
  <si>
    <t>PROPRII</t>
  </si>
  <si>
    <t>CENTRE DE INGRIJIRE SI ASISTENTA SOCIALA ADULTI</t>
  </si>
  <si>
    <t xml:space="preserve">                                                                                                               </t>
  </si>
  <si>
    <t>NR.</t>
  </si>
  <si>
    <t>EXEC. LUCRARI CATEDRALA ORTODOXA "INALTAREA DOMNULUI" BACAU</t>
  </si>
  <si>
    <t>ALTE  CHELTUIELI   din care:</t>
  </si>
  <si>
    <t>ALTE  CHELTUIELI  din care:</t>
  </si>
  <si>
    <t>III</t>
  </si>
  <si>
    <t>DE INVESTITII AL  BUGETULUI PROPRIU AL</t>
  </si>
  <si>
    <t xml:space="preserve"> ALTE  CHELTUIELI  din care:</t>
  </si>
  <si>
    <t>SERVICIUL PUBLIC JUDETEAN DE DRUMURI  din care :</t>
  </si>
  <si>
    <t>DOTARI INDEPENDENTE</t>
  </si>
  <si>
    <t>DOTARI  INDEPENDENTE</t>
  </si>
  <si>
    <t>ALOCATII</t>
  </si>
  <si>
    <t>ALTE  CHELTUIELI  din care :</t>
  </si>
  <si>
    <t>VII</t>
  </si>
  <si>
    <t>COMPLEXUL MUZEAL  "IULIAN ANTONESCU"</t>
  </si>
  <si>
    <t>ALTE   CHELTUIELI  -   din care :</t>
  </si>
  <si>
    <t>ALTE CHELTUIELI ASIMILATE INVEST - RK, PROIECT, EXEC</t>
  </si>
  <si>
    <t>EXECUTIE LUCRARI INSTALATII INTERIOARE SI EXTERIOARE LA CATEDRALA</t>
  </si>
  <si>
    <t xml:space="preserve"> STUDII PREFEZ./FEZAB ( DALI, EXPERT TEH. DOC. TEH-ECON )</t>
  </si>
  <si>
    <t xml:space="preserve">ALTE  CHELTUIELI  </t>
  </si>
  <si>
    <t xml:space="preserve">ALTE CHELTUIELI DE INVESTITII  </t>
  </si>
  <si>
    <t xml:space="preserve">ALTE   CHELTUIELI  </t>
  </si>
  <si>
    <t>CIAPV RACHITOASA</t>
  </si>
  <si>
    <t>CRRN DARMANESTI</t>
  </si>
  <si>
    <t>CRRPH COMANESTI</t>
  </si>
  <si>
    <t xml:space="preserve">ALTE  CHELTUIELI   </t>
  </si>
  <si>
    <t xml:space="preserve">CREDIT </t>
  </si>
  <si>
    <t>BANCAR</t>
  </si>
  <si>
    <t>BS</t>
  </si>
  <si>
    <t>DOTARI</t>
  </si>
  <si>
    <t>SOFT INFORMATIZARE STARE CIVILA</t>
  </si>
  <si>
    <t>MII LEI</t>
  </si>
  <si>
    <t>RA AEROPORTUL INTERNATIONAL GEORGE ENESCU BACAU</t>
  </si>
  <si>
    <t xml:space="preserve">TRANSPORTURI  -   CAP.  84. A            </t>
  </si>
  <si>
    <t>VIII</t>
  </si>
  <si>
    <t>ALTE ACTIUNI ECONOMICE - CAP. 87 A</t>
  </si>
  <si>
    <t>ACTIVITATII DE SALVAMONT</t>
  </si>
  <si>
    <t>SERVICIUL PUBLIC JUDET.PENTRU PROMOVAREA TURISMULUI SI COORDONAREA</t>
  </si>
  <si>
    <t>ASIGURARI SI ASISTENTA SOCIALA  -  CAP. 68. A</t>
  </si>
  <si>
    <t>CULTURA, RECREERE SI RELIGIE  -  CAP. 67. A</t>
  </si>
  <si>
    <t>INVATAMANT  SPECIAL  -  CAP. 65. A</t>
  </si>
  <si>
    <t>DIRECTIA JUD.DE EVID.PERSOANELOR  -  CAP. 54. A</t>
  </si>
  <si>
    <t>AUTORITATI PUBLICE  -  CAP. 51. A  din  care:</t>
  </si>
  <si>
    <t>ALTE CHELTUIELI   din care :</t>
  </si>
  <si>
    <t>CAP. 70. A -  LOCUINTE SERVICII SI DEZVOLTARE PUBLICA  din  care:</t>
  </si>
  <si>
    <t>CAP. 74. A -   MEDIU  din  care:</t>
  </si>
  <si>
    <t xml:space="preserve"> SANATATE  -  CAP. 66. A</t>
  </si>
  <si>
    <t>PREŞEDINTE,</t>
  </si>
  <si>
    <t>CENTRUL SCOLAR DE EDUCATIE INCLUZIVA NR.1 BACAU</t>
  </si>
  <si>
    <t>SCOALA GIMNAZIALA SPECIALA "MARIA MONTESSORI" BACAU</t>
  </si>
  <si>
    <t>RK C11 (CLADIRE ATELIERE) PENTRU LABORATOR MEDICINA LEGALA, CHELTUIELI CONEXE</t>
  </si>
  <si>
    <t>RK PAVILION HIV, CHELTUIELI CONEXE</t>
  </si>
  <si>
    <t>ACHIZITII MUZEALE</t>
  </si>
  <si>
    <t>CSC FILIPESTI</t>
  </si>
  <si>
    <t xml:space="preserve">AGRICULTURA SI SILVICULTURA  - CAP. 83 </t>
  </si>
  <si>
    <t>VI</t>
  </si>
  <si>
    <t>AUTOTURISM</t>
  </si>
  <si>
    <t>PTH+EXECUTIE - REABILITARE SI MODERNIZARE DJ. 241 A IZV. BERHECIULUI SECUIENI</t>
  </si>
  <si>
    <t>CRESTEREA CAPACIT. PORTANTE SI MODERNIZARE PISTA DE DECOLARE SI ATERIZARE</t>
  </si>
  <si>
    <t xml:space="preserve"> MODERNIZAREA SI DEZVOLTAREA INFRASTRUCTURII DE TRANSPORT AERIAN</t>
  </si>
  <si>
    <t xml:space="preserve">CULTURA, RECREERE SI RELIGIE  -  CAP. 67. A </t>
  </si>
  <si>
    <t>DOTARI INDEPENDENTE: din care</t>
  </si>
  <si>
    <t>APARATURA MEDICALA - COFINANTARE 10 %</t>
  </si>
  <si>
    <t>PTH+EXECUTIE REABILITARESI MODERNIZARE DJ.123 LIMITA JUDET HARGHITA VALEA</t>
  </si>
  <si>
    <t>PTH+EXECUTIE - REABILIT. SI MODERNIZ. DJ.119 KM. 25+740 - 27+993 LA CIUCANI</t>
  </si>
  <si>
    <t>PTH+EXECUTIE - REABILITARE SI MODERNIZARE DJ. 207 D LIMITA JUDET NEAMT PRAJESTI</t>
  </si>
  <si>
    <t>PTH+EXECUTIE - REABILITARE SI MODERNIZARE DJ. 241 LIMITA JUDET VRANCEA-PODU</t>
  </si>
  <si>
    <t>TURCULUI GLAVANESTI MOTOSENI RACHITOASA COLONESTI IZV. BERHECIULUI</t>
  </si>
  <si>
    <t>STUDII PENTRU OBTINEREA AUTORIZATIEI DE GOSPODARIRE A APELOR PENTRU OBIECTIV</t>
  </si>
  <si>
    <t>POD PESTE RAUL BISTRITA PE DJ. 207 G LETEA VECHE</t>
  </si>
  <si>
    <t>POD PESTE RAUL BISTRITA PE DJ. 156 B LA BLAGESTI</t>
  </si>
  <si>
    <t>POD PESTE PARAUL RACATAU PE DJ. 252 LA UNGURENI</t>
  </si>
  <si>
    <t>POD PESTE PARAUL UZ PE DJ.123 LA DARMANESTI</t>
  </si>
  <si>
    <t>EXPERTIZA + REVIZUIRE DALI PENTRU REABILITARE SI MODERNIZARE  DJ. 123 LIMITA</t>
  </si>
  <si>
    <t>SERVICIUL PUBLIC DE PROTECTIA PLANTELOR</t>
  </si>
  <si>
    <t>DOCUMENTATII TEHNICO ECONOMICE IN VEDEREA CASARII / DEZAFECTARII MAGAZIEI</t>
  </si>
  <si>
    <t>DE PESTICIDE - CPP SASCUT</t>
  </si>
  <si>
    <t>CENTRUL DE SERVICII SOCIALE GHIOCELUL BACAU</t>
  </si>
  <si>
    <t>RK INSTALATIE ELECTRICA SI TERMICA LA CLADIREA DIN STR. GHIOCEILOR NR.4 - DOCUM.</t>
  </si>
  <si>
    <t>TEHNICA, EXECUTIE LUCRARI, CHELTUIELI CONEXE</t>
  </si>
  <si>
    <t xml:space="preserve">CENTRUL PENTRU SERVICII DE TIP FAMILIAL (AMP) </t>
  </si>
  <si>
    <t>CRRN RACACIUNI</t>
  </si>
  <si>
    <t>CRRPD TARGU OCNA</t>
  </si>
  <si>
    <t>DOCUMENTATIE THE.ECON.PENTRU CONSTRUIREA UNEI MAGAZII DE BUNURI MATERIALE IN</t>
  </si>
  <si>
    <t>DOCUMENTATIE THE.ECON.PT. AUTORIZATII DE SECURITATE LA INCENDIU (PROIECTARE, AVIZE</t>
  </si>
  <si>
    <t xml:space="preserve"> BACAU  PROIECTARE SI EXECUTIE-PROIECT IN ASOCIERE CU CL ONESTI</t>
  </si>
  <si>
    <t>R K AMBULATORIUL DE SPECIALITATE PEDIATRIE - REALIZARE CPU INCLUSIV CHELT CONEXE</t>
  </si>
  <si>
    <t>LUCRARI RK PEDIATRIE CORP A SI B, CHELTUIELI CONEXE</t>
  </si>
  <si>
    <t>RK REABILITARE SECTIE GASTROENTEROLOGIE CHELTUIELI CONEXE</t>
  </si>
  <si>
    <t>RK STATIE OXIGEN CHELTUIELI CONEXE</t>
  </si>
  <si>
    <t>RK STATIE AER COMPRIMAT SI DISTRIBUIRE PANA LA CLADIRI, CHELTUIELI CONEXE</t>
  </si>
  <si>
    <t>RK LUCRARI CONSOLIDARE CT SI RECOMPARTIMENTARE PARTE DIN CT CU DESTINATIE</t>
  </si>
  <si>
    <t>ATELIERE INTRETINERE, CHELTUIELI CONEXE</t>
  </si>
  <si>
    <t>STATIE POMPARE SI REZERVOARE APA, INLOCUIRE ECHIPAMENTE TEHNOLOGICE, INSTALATII</t>
  </si>
  <si>
    <t>APA, INCENDIU SI EXECUTARE REZERVOR NOU, CHELTUIELI CONEXE</t>
  </si>
  <si>
    <t>APARAT LASER + MAGNEOTERAPIE - 1 BUC</t>
  </si>
  <si>
    <t>COMPUTER TOMOGRAF PLAN TRATAMENT - 1 BUC</t>
  </si>
  <si>
    <t>APARAT FOTOTERAPIE UVB BANDA INGUSTA  - 1 BUC</t>
  </si>
  <si>
    <t>APARAT INCALZIT PACIENTI  - 1 BUC</t>
  </si>
  <si>
    <t>APARAT INCALZIT SANGE / DEZGHETAT PLASMA  - 1 BUC</t>
  </si>
  <si>
    <t>APARAT MULTIFUNCTIONAL REABILITARE MARCHY HG 7000  - 1 BUC</t>
  </si>
  <si>
    <t>APARAT PENTRU SPALAT SI STERILIZAT PLOSTI  - 68 BUC</t>
  </si>
  <si>
    <t>RK LA   CONSTRUCTIILE CENTRU RADIO (C3) SI INTRARE BECI ACCES SECUNDAR</t>
  </si>
  <si>
    <t xml:space="preserve"> PUNCT CONDUCERE  (C6) -   DOC THE EC, EXECUTIE, CHELT CONEXE</t>
  </si>
  <si>
    <t>APARAT TRACTIUNE AUTOTRAC 460 - 1 BUC</t>
  </si>
  <si>
    <t>ASPIRATOR SECRETII CHIRURGICAL MOBIL - 22 BUC</t>
  </si>
  <si>
    <t>AUDIOMETRU - 1 BUC</t>
  </si>
  <si>
    <t>AUTOCLAV 18 L - 1 BUC</t>
  </si>
  <si>
    <t>AUTOCLAV 50 L - 1 BUC</t>
  </si>
  <si>
    <t>AUTOKERATOREFRACTOMETRU - 1 BUC</t>
  </si>
  <si>
    <t>BANDA HEMOSTATICA CU TENSIUNE CONTROLATA - 2 BUC</t>
  </si>
  <si>
    <t>BIOMICROSCOP - 1 BUC</t>
  </si>
  <si>
    <t>CANAPEA MASAJ PICASSO 4 SECTIUNI - 1 BUC</t>
  </si>
  <si>
    <t>CAPILAROMETRU - 1 BUC</t>
  </si>
  <si>
    <t>CARDIOTOGRAF - 2 BUC</t>
  </si>
  <si>
    <t>CISTOSCOP - 1 BUC</t>
  </si>
  <si>
    <t>COLPOSCOP - 1BUC</t>
  </si>
  <si>
    <t>ECOGRAF - 3BUC</t>
  </si>
  <si>
    <t>ECOGRAF PORTABIL CU SONDA PT CORD SI VASE  - 1BUC</t>
  </si>
  <si>
    <t>ELECTROCAUTER - 6BUC</t>
  </si>
  <si>
    <t>ELECTROCAUTER CU RADIOFRECVENTA - 1BUC</t>
  </si>
  <si>
    <t>ELECTROENCEFALOGRAF (EEG) - 1BUC</t>
  </si>
  <si>
    <t>ELECTROGARDIOGRAF - 1BUC</t>
  </si>
  <si>
    <t>ELECTROMIOGRAF (EMG) - 1BUC</t>
  </si>
  <si>
    <t>ELEVATOR HIDRAULIC CU ACTIONARE ELECTRICA - 3BUC</t>
  </si>
  <si>
    <t>EXPIROGRAF (SPIROMETRU) - 1BUC</t>
  </si>
  <si>
    <t>FIBROSCAN  - 1BUC</t>
  </si>
  <si>
    <t>HOLTER TA - 3BUC</t>
  </si>
  <si>
    <t>INJECTOMAT - 28BUC</t>
  </si>
  <si>
    <t>LENTILA TRANSEQUATOR - 1BUC</t>
  </si>
  <si>
    <t>MASA CHIRURGICALA - 5BUC</t>
  </si>
  <si>
    <t>MASA CHIRURGICALA ORTOPEDICA - 1BUC</t>
  </si>
  <si>
    <t>MASA ELONGATIE 4 SEGMENTE - 1BUC</t>
  </si>
  <si>
    <t>VENTILATOR  - 2BUC</t>
  </si>
  <si>
    <t>BIBLIOTECA JUDETEANA "C. STURDZA"</t>
  </si>
  <si>
    <t>ANSAMBLUL FOLCLORIC BUSUIOCUL</t>
  </si>
  <si>
    <t>MEMORIALA "GEORGE BACOVIA"</t>
  </si>
  <si>
    <t xml:space="preserve">DOCUMENTATII TEHNICO ECONOMICE SI RK -AMENAJARE BECI SI CURTE INTERIOARA  LA CASA </t>
  </si>
  <si>
    <t>LUCRARI DE INTERVENTIE (REFACERE ACCES) SI IMPREJMUIRE LA MUZEUL DE ARTA, STR. N.</t>
  </si>
  <si>
    <t>TITULESCU NR.23 - NR. INVENTAR 10312 - DOCUMENTATII TEHNICO ECONOMICE, CHELT CONEXE</t>
  </si>
  <si>
    <t>EXECUTIE LUCRARI</t>
  </si>
  <si>
    <t>LUCRARI DE REALIMENTARE CU APA POTABILA LA LIMITA PROPRIETATII DIN STR. ALEEA</t>
  </si>
  <si>
    <t>PARCULUI NR.9 - SF, DOCUMENT. TENNICO ECON, PROIECTARE, EXECUTIE</t>
  </si>
  <si>
    <t>DOCUM TEHNICO ECON IN VEDEREA REALIZARII UNEI CONSTRUCTII DE TIP ATELIER TAMPLARIE</t>
  </si>
  <si>
    <t>PTH+EXECUTIE - REABILITARE SI MODERNIZARE DJ.252 C KM. 8+022-23+088 TATARASTI</t>
  </si>
  <si>
    <r>
      <t xml:space="preserve">CORBASCA - </t>
    </r>
    <r>
      <rPr>
        <b/>
        <sz val="8"/>
        <color indexed="10"/>
        <rFont val="Arial"/>
        <family val="2"/>
      </rPr>
      <t>PNDL</t>
    </r>
  </si>
  <si>
    <t>IX</t>
  </si>
  <si>
    <t xml:space="preserve"> STR. ALEEA PARCULUI NR.9 BACAU </t>
  </si>
  <si>
    <t xml:space="preserve"> LUCRARI DE PREVENIRE, ASIGURAREA SECURITATII LA INCENDIU, CLADIRE MUZEU</t>
  </si>
  <si>
    <t>JUDETUL BACAU</t>
  </si>
  <si>
    <t>APARAT MULTIFUNCTIONAL XEROX</t>
  </si>
  <si>
    <t>CALCULATOARE CU LICENTE (4 BUC)</t>
  </si>
  <si>
    <t xml:space="preserve">                                                                                  PE ANUL  2017</t>
  </si>
  <si>
    <t>SORIN BRASOVEANU</t>
  </si>
  <si>
    <t>DESFIINTARE CONSTRUCTII MAGAZIE C5( CABINA POARTA SPATE), MAGAZIE C7,</t>
  </si>
  <si>
    <t>MAGAZIE C8, BECI, SERA, BAZIN VAR</t>
  </si>
  <si>
    <t>ECHIPAMENT IT</t>
  </si>
  <si>
    <t>MUNICIPIUL BACAU, STR. H. COANDA NR. 4 SI CHELTUIELI CONEXE(AVIZE EXPERTIZE)</t>
  </si>
  <si>
    <t xml:space="preserve">DE SPECIALITATE, EXECUTIE LUCRARI) "INSTALATIE DE STINGERE DE TIP HIDRANTI" SI "INSTALATIE  </t>
  </si>
  <si>
    <t>DE DETECTARE SI SEMNALIZARE INCENDII" LA CLADIRE SCOALA DIN STR.HENRI COANDA NR.4 JUD. BACAU</t>
  </si>
  <si>
    <t>COMPUTER+LICENTE, SISTEM AUDIO, ACCESORII, SOFT AUDIO</t>
  </si>
  <si>
    <t>EXECUTIE REABILITARE SI MODERNIZARE DJ. 241 C ROSIORI VALEA MARE KM.1+650-4+050 JUD BACAU</t>
  </si>
  <si>
    <r>
      <t xml:space="preserve">JUDET BACAU </t>
    </r>
    <r>
      <rPr>
        <b/>
        <sz val="8"/>
        <color indexed="10"/>
        <rFont val="Arial"/>
        <family val="2"/>
      </rPr>
      <t>PNDL</t>
    </r>
  </si>
  <si>
    <t>DOCUMENTATIE TEHNICO ECONOMICA - MODERNIXARE DJ 241 B PADURENI GODOVANA</t>
  </si>
  <si>
    <r>
      <t xml:space="preserve">KM 2+370-17+800 </t>
    </r>
    <r>
      <rPr>
        <b/>
        <sz val="8"/>
        <color indexed="10"/>
        <rFont val="Arial"/>
        <family val="2"/>
      </rPr>
      <t>PNDL</t>
    </r>
  </si>
  <si>
    <t>DOCUMENTATIE TEHNICO ECONOMICA - REABILITARE SI MODERNIXARE DJ 252 F UNGURENI GARLA</t>
  </si>
  <si>
    <r>
      <t xml:space="preserve">ANEI BARTASESTI KM4+200-18+000 JUD BACAU </t>
    </r>
    <r>
      <rPr>
        <b/>
        <sz val="8"/>
        <color indexed="10"/>
        <rFont val="Arial"/>
        <family val="2"/>
      </rPr>
      <t>PNDL</t>
    </r>
  </si>
  <si>
    <r>
      <t xml:space="preserve">MOTOSENI STANISESTI, JUD BACAU </t>
    </r>
    <r>
      <rPr>
        <b/>
        <sz val="8"/>
        <color indexed="10"/>
        <rFont val="Arial"/>
        <family val="2"/>
      </rPr>
      <t>PNDL</t>
    </r>
  </si>
  <si>
    <t>2,5 M LUNGIME=100 M PE DJ 117 A LA SOLONT</t>
  </si>
  <si>
    <t xml:space="preserve"> REFUGII MONTANE - FAZA SF SI ALTE CHELTUIELI CONEXE - 2 BUC</t>
  </si>
  <si>
    <t>LUCRARI DE INTERVENTIE LA BAZA SALVAMONT SLANIC MOLDOVA - DOCUMENTATIE TEHNICO-ECON</t>
  </si>
  <si>
    <t>EXECUTIE LUCRARI, CHELTUIELI CONEXE</t>
  </si>
  <si>
    <t>VEHICUL DE TRANSPORT UTILITAR</t>
  </si>
  <si>
    <t>STATIE RADIO FIXA CU ANTENA</t>
  </si>
  <si>
    <t>MOTOSAPATOARE CU ACCESORII</t>
  </si>
  <si>
    <t>PISTOL DE GRESAT ELECTRIC</t>
  </si>
  <si>
    <t>MICROBUZ 8 LOCURI</t>
  </si>
  <si>
    <t>IMPRIMANTA MULTIFUNCTIONALA</t>
  </si>
  <si>
    <t>CSISDPFDC - CENTRU MATERNAL</t>
  </si>
  <si>
    <t>CR HENRI COANDA</t>
  </si>
  <si>
    <t>RK RECOMPARTIMENTARE, AMENAJARE SPATII DIN CLADIREA INTERNAT P+3E IN VEDEREA INFIINTARII</t>
  </si>
  <si>
    <t>CENTRULUI DE TRANZIT PENTRU TINERII IN SITUATII DE RISC- DOCUMENTATIE TEHNICA, EXEC.LUCRARI</t>
  </si>
  <si>
    <t>CHELTUIELI CONEXE</t>
  </si>
  <si>
    <t>CENTRUL DE INTERVENTIE IN REGIM DE URGENTA PENTRU COPILUL ABUZAT, NEGLIJAT</t>
  </si>
  <si>
    <t>SI PARASIT IN UNITATI SANITARE (983)</t>
  </si>
  <si>
    <t>RK  REABILITARE TERMICA PAVILION ASISTATI - DOCUMENTATIE TEHNICA, EXEC. LUCRARI, CHELT CONEXE</t>
  </si>
  <si>
    <t>MASINA DE CURATAT CARTOFI 10 KG</t>
  </si>
  <si>
    <t>MASINA DE SPALAT INDUSTRIALA 23 KG</t>
  </si>
  <si>
    <t>SISTEM DE SUPRAVEGHERE VIDEO</t>
  </si>
  <si>
    <t>CRRPH UNGURENI</t>
  </si>
  <si>
    <t>GENERATOR ELECTRIC</t>
  </si>
  <si>
    <t>BAZIN APA</t>
  </si>
  <si>
    <t>FORAJ DE ALIMENTARE APA - PUT APA DE ADANCIME 50 M CU DIAMETRU 200 MM</t>
  </si>
  <si>
    <t>SISTEM DE SUPRAVEGHERE VIDEO SI MONTARE SISTEM DE ALARMARE</t>
  </si>
  <si>
    <t>PANOURI SOLARE PRESURIZATE CU O CAPACITATE DE 300 LITRI - 2 SISTEME</t>
  </si>
  <si>
    <t>CIAPD TARGU OCNA</t>
  </si>
  <si>
    <t>CRRPD CONDORUL BACAU</t>
  </si>
  <si>
    <t>GENERATOR CURENT ELECTRIC</t>
  </si>
  <si>
    <t>CITO MIORITA</t>
  </si>
  <si>
    <t>SISTEM DE SUPRAVEGHERE VIDEO CASA 1,2, 3</t>
  </si>
  <si>
    <t>SISTEM DETECTIE SEMNALIZARE SI ALARMARE LA PRODUCEREA UNUI INCEDIU</t>
  </si>
  <si>
    <t>APARAT PROPRIU</t>
  </si>
  <si>
    <t>SERVER DE FISIERE PENTRU TINREAD - 64 GB RAM</t>
  </si>
  <si>
    <t>LICENTE -7</t>
  </si>
  <si>
    <t>INSTRUMENT MUZICAL - ACORDEON</t>
  </si>
  <si>
    <t>INSTRUMENT MUZICAL - TROMPETA</t>
  </si>
  <si>
    <t>RK DOCUMENTATII TEHNICO ECON. CHELTUIELI CONEXE EXEC. LUCRARI PENTRU INLOCUIRE ACOPERIS</t>
  </si>
  <si>
    <t>CASA MEMORIALA  NICU ENEA, MONUMENT ISTORIC CLASA B,STR. NICU ENEA NR.31 NR. INVENTAR 10315</t>
  </si>
  <si>
    <t>DOC. TEHNICO EC, CHELT CONEXE, EXEC. LUCRARI DE INTERVENTIE LA CLADIRE C1 STR. NICOLAE TITULESCU</t>
  </si>
  <si>
    <t>NR.23 NR. INVENTAR 10302</t>
  </si>
  <si>
    <t>REORGANIZARE SI MODERNIZARE CIRCUIT SPATIU MUZEAL ADMINISTRATIV</t>
  </si>
  <si>
    <t>LICENTE, PROGRAME INFORMATICE</t>
  </si>
  <si>
    <t>UMIDIFICATOARE 4 BUC</t>
  </si>
  <si>
    <t>CLASIFICATOR ARHIVARE DOCUMENTE 1 BUC</t>
  </si>
  <si>
    <t>APARAT AER CONDITIONAT (ACHIZITIE SI MONTAJ) SALI EXPOZITIE 4 BUC</t>
  </si>
  <si>
    <t>APARAT FOTO DSRL</t>
  </si>
  <si>
    <t>IMPRIMANTA PLOTTER COLOR</t>
  </si>
  <si>
    <t xml:space="preserve"> STUDII PREFEZ./FEZAB ( DALI, EXPERT TEH. DOC. TEH-ECON )+ LUCRARI RK</t>
  </si>
  <si>
    <t xml:space="preserve"> LA CLADIREA MUZEU DIN STR. ALEEA PARCULUI NR.9 BACAU</t>
  </si>
  <si>
    <t>SISTEME SUPRAVEGHERE VIDEO - OBSERVATOR ASTRONOMIC</t>
  </si>
  <si>
    <t>DOCUM TEHNICO ECON , PROIECTARE, AMENAJARE SI IMPREJMUIRE PROPRIETATE - CLADIRE MUZEU</t>
  </si>
  <si>
    <t>ALEEA PARCULUI NR.9 OBTINERE AVIZE, TAXE, AUTORIZATII</t>
  </si>
  <si>
    <t>ACHIZITII ANIMALE, NATURALIZATE, MULAJE, ALTE MATERIALE EXPOZITII</t>
  </si>
  <si>
    <t>DOCUMENTATII THE.ECON SI LUCRARI DE INTERVENTIE IN VEDEREA DEMOLARII UNEI CLADIRI ANEXA DIN</t>
  </si>
  <si>
    <t>CADRUL OBSERVATORULUI ASTRONOMIC BACAU STR. ION GHE.DESTELNICA NR.8 SUPRAFATA DE 53MP</t>
  </si>
  <si>
    <t>DOCUMENTATIE TEHNICO ECONOMICA PSI SI LUCRARI DE INTERVENTII</t>
  </si>
  <si>
    <t xml:space="preserve">DN 2 F KM. 28+000 - 50+254 </t>
  </si>
  <si>
    <t xml:space="preserve">KM. 25+000 - 83+368 </t>
  </si>
  <si>
    <t>DOCUMENTATIE TEHNICO ECONOMICA EXECUTIE LUCRARI DE INTERVENTIE SI CHELTUIELI CONEXE</t>
  </si>
  <si>
    <t>REFACERE POD PE DJ 241 RACHITOASA KM 46+545 PE RAUL GUNOAIA</t>
  </si>
  <si>
    <t>IDENTIFICAREA SI CAPTAREA SURSELOR DE APA DIN PANZA FREATICA SI/SAU PRELUARE TORENTI</t>
  </si>
  <si>
    <t>CARE DESCARCA APELE PLUVIALE DIN BAZINUL HIDROGRAFIC DIN ZONA PARTIEI NEMIRA, NECESARA</t>
  </si>
  <si>
    <t>PENTRU PRODUCEREA ZAPEZII ARTIFICIALE FAZA DE SF SI ALTE CHELTUIELI CONEXE</t>
  </si>
  <si>
    <t>LICENTE  MICROSOFT OFFICE - 5 BUC</t>
  </si>
  <si>
    <t>Achizitie calculatoare</t>
  </si>
  <si>
    <t>Documentatie tehnico economica si cheltuieli conexe - Construire pod pe DJ 243 B la Medeleni, km 68+150</t>
  </si>
  <si>
    <t>Actualizare deviz general si revizuire docum. tehnica de avizare a lucrarilor de interventie ptr. obiectiv ,,Reabilitare si modernizare DJ 241  lim.Jud. Vrancea-Izv. Berheciului, km 25+000-83+368"</t>
  </si>
  <si>
    <t xml:space="preserve">Expertiza tehnica ptr. obiectiv ,,Pod peste raul Bistrita pe DJ 207 G, Letea Veche" </t>
  </si>
  <si>
    <t xml:space="preserve">Expertiza tehnica ptr. obiectiv ,,Pod peste raul Bistrita pe DJ 156 B la Blagesti" </t>
  </si>
  <si>
    <t xml:space="preserve">Expertiza tehnica ptr. obiectiv ,,Pod peste paraul Racatau pe DJ 252 la Ungureni" </t>
  </si>
  <si>
    <t xml:space="preserve">Expertiza tehnica ptr. obiectiv ,,Pod peste paraul Uz pe DJ 123 la Darmanesti" </t>
  </si>
  <si>
    <t>Documentatie cadastrala ptr. DJ 241 A limita jud. Vrancea-Izv. Berheciului, km 19+450-64+250 si km 78+114-97+618</t>
  </si>
  <si>
    <t>Documentatie cadastrala ptr. DJ 117 Livezi DN 11-Poduri, km 0+000-36+867</t>
  </si>
  <si>
    <t>Program devize</t>
  </si>
  <si>
    <t>X</t>
  </si>
  <si>
    <t>SERVICIUL PUBLIC DE ADMINISTRARE A SISTEMULUI INTEGRAT</t>
  </si>
  <si>
    <t>DE MANAGEMENT AL DESEURILOR IN JUDETUL BACAU</t>
  </si>
  <si>
    <t>ECHIPAMENTE IT + LICENTE</t>
  </si>
  <si>
    <t>MOBILIER: BIROURI SCAUNE DULAPURI</t>
  </si>
  <si>
    <t>LICENTA ANRSC</t>
  </si>
  <si>
    <t>PROGRAME INFORMATICE DE CONTABILITATE, BAZA DE DATE CLIENTI (OPERATORI)</t>
  </si>
  <si>
    <t>CREDIT</t>
  </si>
  <si>
    <t>BUGETAR</t>
  </si>
  <si>
    <t>2=3+4+5+6+7</t>
  </si>
  <si>
    <t xml:space="preserve">DOCUMENTATII THE.ECON SI EXECUTIE LUCRARI DE DESFIINTARE CLADIRE POST TRAFO (C1)  DEPOZIT </t>
  </si>
  <si>
    <t>CARBURANTI-FOST REZERVOR APA POTABILA (C8) COS DE FUM DIN CLADIRE CENTRALA TERMICA (C15)</t>
  </si>
  <si>
    <t>COS DE FUM DIN CLADIRE CREMATORIU SI COS DE FUM (C16) CLADIRE SERA FLORI (C26)</t>
  </si>
  <si>
    <t>DOCUMI TEH.ECON SI EXECUTIE LUCRARI DE REPARATII CAPITALE C21, C22, C23, C10 CLADIRI MAGAZIE</t>
  </si>
  <si>
    <t>DOCUMENTATII TEH.ECON SI EXECUTIE LUCRARI DE EXTINDERE UPU</t>
  </si>
  <si>
    <t>DOCUMI TEH.ECON SI EXECUTIE LUCRARI DE MODERNIZARE SECURIZARE SI EXTINDERE RETEA SISTEM</t>
  </si>
  <si>
    <t>INFORMATIC</t>
  </si>
  <si>
    <t>DOCUMI TEH.ECON SI EXECUTIE LUCRARI DE MODERNIZARE SI EXTINDERE A RETELEI DE CURENT VITAL</t>
  </si>
  <si>
    <t>SI A GENERATOARELOR DE CURENT</t>
  </si>
  <si>
    <t>DOCUMI TEH.ECON SI EXECUTIE LUCRARI DE REPARATII CAPITALE SECTIE OFTALMOLOGIE</t>
  </si>
  <si>
    <t>RK AMENAJARE, EXTINDERE SI REABILITARE TERMICA CLADIRE SPITAL VECHI CNI</t>
  </si>
  <si>
    <t xml:space="preserve">MAMOGRAF DIGITAL CU TOMOSINTAZA </t>
  </si>
  <si>
    <t xml:space="preserve">INCUBATOR TIP CALEO 5 BUC </t>
  </si>
  <si>
    <t>INCUBATOR TIP INSOLETTECALEO 5 BUC</t>
  </si>
  <si>
    <t xml:space="preserve">APARAT ANESTEZIE CU CAPNOGRAF 1BUC </t>
  </si>
  <si>
    <t>AUTOCLAV 400 L +  cosuri inox - 2BUC</t>
  </si>
  <si>
    <t>AUTOCLAV 890 L +  cosuri inox - 1BUC</t>
  </si>
  <si>
    <t xml:space="preserve">PATURI TERAPIE INTENSIVA  26 BUC </t>
  </si>
  <si>
    <t>COMPUTER TOMOGRAF STIMULATOR CU MINIM 16 SLIDE-URI - COFINANTARE 10%</t>
  </si>
  <si>
    <t>EKG 12 DERIVATII - 2 BUC/UPU (PEDIARIE)</t>
  </si>
  <si>
    <t>MONITOR MP20 - 2 BUC/UPU (PEDIARIE)</t>
  </si>
  <si>
    <t>MONITOR PORTABIL - 1 BUC/UPU (PEDIARIE)</t>
  </si>
  <si>
    <t>ASPIRATOR - 2 BUC/UPU (PEDIARIE)</t>
  </si>
  <si>
    <t>NEBULIZATOR - 2 BUC/UPU (PEDIARIE)</t>
  </si>
  <si>
    <t>APARAT PRESTERILIZARE CU ULTRASUNETE -1 BUC/UPU (STOMATOLOGIE)</t>
  </si>
  <si>
    <t>ELECTROCAUTER -1 BUC/UPU (STOMATOLOGIE)</t>
  </si>
  <si>
    <t>APARAT STERILIZAT PLOSTI - 1 BUC/UPU</t>
  </si>
  <si>
    <t>AGITATOR PLACI IMUNOSEROLOGIE</t>
  </si>
  <si>
    <t xml:space="preserve">AP. ELECTROTERAPIE CURENT JOASA SI MEDIE FRECVENTA CU 2 CANALE TIP BTL </t>
  </si>
  <si>
    <t xml:space="preserve">AP. PT. LIMFMASAJ TIP BTL </t>
  </si>
  <si>
    <t>APARAT AC 24000 BTU</t>
  </si>
  <si>
    <t>APARAT ANESTEZIE  CU CAPNOGRAF</t>
  </si>
  <si>
    <t>APARAT DE RADIODIAGNOSTIC  CU 2 POSTURI MONOBLOC</t>
  </si>
  <si>
    <t>APARAT DOPPLER CONTINUU</t>
  </si>
  <si>
    <t>APARAT NEBULIZARE DEZINFECTIE SI STERILIZARE</t>
  </si>
  <si>
    <t xml:space="preserve">APARATE ANESTEZIE </t>
  </si>
  <si>
    <t>CARUCIOR RESUSCITARE - 2BUC</t>
  </si>
  <si>
    <t>CENTRALA TERMICA ELECTRICA</t>
  </si>
  <si>
    <t>CENTRIFUGA (MINIM 4 LOCURI)</t>
  </si>
  <si>
    <t>CONCENTRATOARE DE OXIGEN</t>
  </si>
  <si>
    <t>CRIOTOM</t>
  </si>
  <si>
    <t>CURATATOR (BAIE) CU ULTRASUNETE</t>
  </si>
  <si>
    <t>CUTTER PENTRU FIZIODISPENSER</t>
  </si>
  <si>
    <t>DEFIBRILATOR CU PACEMAKER EXTERN (PORTABIL) - 2 BUC</t>
  </si>
  <si>
    <t>DEFIBRILATOR CU PADELE PEDIATRICE SI AEDS - 2 BUC</t>
  </si>
  <si>
    <t>DOPPLER VASCULAR</t>
  </si>
  <si>
    <t>ECHIPAMENT GAZ CROMATOGRAF</t>
  </si>
  <si>
    <t>ECOGRAF CU 2 SONDE SI SISTEM DOPPLER COLOR - 1 BUC</t>
  </si>
  <si>
    <t>ELECTROCARDIOGRAF PORTABIL</t>
  </si>
  <si>
    <t>ELECTROCAUTER /PLATFORMA ELECTROCHIRURGICALA</t>
  </si>
  <si>
    <t>ETUVA -CAPACITATI DIFERITE</t>
  </si>
  <si>
    <t>FERASTRAU ELECTRIC PT TAIAT GIPS</t>
  </si>
  <si>
    <t xml:space="preserve">FIBROSCOP </t>
  </si>
  <si>
    <t>FIZIODISPENSER NSK CU FIBRA OPTICA SI PENSA</t>
  </si>
  <si>
    <t>FRIGIDER TIP VITRINA FRIGORIFICA</t>
  </si>
  <si>
    <t>FRIGIDER PENTRU STOCAREA UNEI UNITATI DE SANGE</t>
  </si>
  <si>
    <t>GASTROFIBROSCOP</t>
  </si>
  <si>
    <t xml:space="preserve">HOLTER EKG </t>
  </si>
  <si>
    <t>IMPRIMANTA PENTRU ECOGRAF - 1BUC</t>
  </si>
  <si>
    <t xml:space="preserve">INCUBATOR SUGAR </t>
  </si>
  <si>
    <t>INSTALATIE (MODUL) DE COLORARE HISTOPATOLOGIE</t>
  </si>
  <si>
    <t>LAMPA FOTOTERAPIE LUMINA ALBASTRA</t>
  </si>
  <si>
    <t>LAMPA FRONTALA</t>
  </si>
  <si>
    <t xml:space="preserve">LAMPA SCIALITICA SALI DE OPERATIE </t>
  </si>
  <si>
    <t>LARINGOSCOP PEDIATRIC</t>
  </si>
  <si>
    <t>LUPE EXAMINARE PT CITIRE PLACI(STEREOSCOPICE)</t>
  </si>
  <si>
    <t>MASA ORTOPEDICA APLICARE GIPS</t>
  </si>
  <si>
    <t>MICROSCISSOR 3.4 MM -INSTRUMENTAR - 2BUC</t>
  </si>
  <si>
    <t>MICROSCOAPE  - 2BUC</t>
  </si>
  <si>
    <t>MICROSCOP HISTOPATOLOGIE</t>
  </si>
  <si>
    <t>MONITOARE FUNCTII VITALE - 30BUC</t>
  </si>
  <si>
    <t>MONITOR CURARA TOF - 1BUC</t>
  </si>
  <si>
    <t>MOTOR CHIRURGICAL CU ACUMULATORI, ACCES, ALEZOARE, FIERASTRAU OSCILANT - 1BUC</t>
  </si>
  <si>
    <t>NEBULIZATOR ULTRASONIC - 1BUC</t>
  </si>
  <si>
    <t>NEGATOSCOP 40/43 - 1BUC</t>
  </si>
  <si>
    <t>OFTALMOSCOP HEINE BETA 200 - 1BUC</t>
  </si>
  <si>
    <t>OSTEODENSITOMETRU - 1BUC</t>
  </si>
  <si>
    <t>OTOSCOP CU FIBRA OPTICA HEINE BETA 200</t>
  </si>
  <si>
    <t>OXIGENATOR PORTABIL</t>
  </si>
  <si>
    <t xml:space="preserve">PACHET STATIE DE STERILIZARE MATERNITATE SI MOBILIER AFERENT </t>
  </si>
  <si>
    <t xml:space="preserve">PAT TERAPIE INTENSIVA </t>
  </si>
  <si>
    <t>PATURI CU MOTOR ELECTRIC</t>
  </si>
  <si>
    <t>PENSA BASKET+GRASPER+TAIETOARE - 6BUC</t>
  </si>
  <si>
    <t>PENSA ENDOSCOPICA  LIGA SURE</t>
  </si>
  <si>
    <t>PLOTTER</t>
  </si>
  <si>
    <t>POMPA NUTRITIE - 1BUC</t>
  </si>
  <si>
    <t>POMPA SAN ELECTRICA MEDELA/LACTINA/SPECTRA</t>
  </si>
  <si>
    <t>POMPE VOLUMAT - 7BUC</t>
  </si>
  <si>
    <t>PUNCH 3.4 MM -INSTRUMETAR  - 1BUC</t>
  </si>
  <si>
    <t>REZECTOSCOP</t>
  </si>
  <si>
    <t>SCAUN CHIRURGICAL PT. SALA DE OPARATIE</t>
  </si>
  <si>
    <t>SHAVER-MICRO DEBRIDOR</t>
  </si>
  <si>
    <t xml:space="preserve">SINOPTOFOR </t>
  </si>
  <si>
    <t>SINUSOSCOP 70 GRADE - 1BUC</t>
  </si>
  <si>
    <t>SISTEM AUTOMAT DE DIAGNOSTIC RAPID AL PROBELOR MICROBIENE (INOCULARE, CULTIVARE, INTERPRETARE DIGITALA SI TESTARE A SENSIBILITATII LA ANTIBIOTICE)</t>
  </si>
  <si>
    <t>SISTEM AUTOMAT DE TURNARE A PLACILOR CU MEDIU DE CULTURA (MICROBIOLOGIE)</t>
  </si>
  <si>
    <t>SISTEM COLORARE AUTOMATA A FROTIURILOR</t>
  </si>
  <si>
    <t>SISTEM DE INCALZIRE A LICHIDELOR PERFUZATE</t>
  </si>
  <si>
    <t xml:space="preserve">SOFT TISSUE 3.4 MM-INSTRUMENTAR </t>
  </si>
  <si>
    <t>SPIROMETRU</t>
  </si>
  <si>
    <t>STATIE CENTRALA MONITORIZARE - 2BUC</t>
  </si>
  <si>
    <t>STATIV VERTICAL PENTRU INST. DE ROENGENDIAGNOSTIC</t>
  </si>
  <si>
    <t>STIMULATOR EXTERN</t>
  </si>
  <si>
    <t xml:space="preserve">SUPORT PT. ATASARE AP. AUTOTRAC </t>
  </si>
  <si>
    <t>TARGA HIDRAULICA PACIENTI/DECEDATI</t>
  </si>
  <si>
    <t xml:space="preserve">TRUSA LARINGOSCOPIE  CU 3 LAME </t>
  </si>
  <si>
    <t>UNITATE DOZARE AUTONOMA</t>
  </si>
  <si>
    <t>UNITATE ELECTROCHIRURGICALA SIGILARE</t>
  </si>
  <si>
    <t>UNITATEA LAPORASCOPICA  - 1BUC</t>
  </si>
  <si>
    <t>UPS</t>
  </si>
  <si>
    <t>VENTILATOR NOU NASCUTI +COPIL - 2BUC</t>
  </si>
  <si>
    <t>VIDEOLARINGOSCOP PENTRU ADULTI+COPII</t>
  </si>
  <si>
    <t>XEROX PROFESIONAL MULTIFUNCTIONAL</t>
  </si>
  <si>
    <t>APARAT SUDURA OXIACETILENA PORTABIL</t>
  </si>
  <si>
    <t>AUTOTURISM PERSOANE</t>
  </si>
  <si>
    <t>BOBCAT-MASINA PT CURATAT DRUMURI+ACCESORII CURATAT DRUMURI</t>
  </si>
  <si>
    <t>COMPRESOR AER</t>
  </si>
  <si>
    <t>MASINA DE SPALAT SI DEZINFECTAT INSTRUMENTAR</t>
  </si>
  <si>
    <t>MASINA DE USCAT MOPURI</t>
  </si>
  <si>
    <t>MASINA GAURIT FIXA VERTICALA</t>
  </si>
  <si>
    <t>MINICAR-MASINA ELECTRICA PT TRANSPORT</t>
  </si>
  <si>
    <t>POMPE RECIRCULARE</t>
  </si>
  <si>
    <t>REZERVOR ACUMULARE APA CALDA</t>
  </si>
  <si>
    <t>SCANNER A3(ARHIVA)</t>
  </si>
  <si>
    <t>STATIE DE DEDURIZARE</t>
  </si>
  <si>
    <t>SUFLANTE/ASPIRATOARE FRUNZE - 1BUC</t>
  </si>
  <si>
    <t>TOCATOR LEGUME - 1BUC</t>
  </si>
  <si>
    <t>VANE</t>
  </si>
  <si>
    <t>LICENTA PC - 40 BUC</t>
  </si>
  <si>
    <t>INCLUSIV CHELTUIELI CONEXE -SCENARIU DE SECURITATELA INCENDIU</t>
  </si>
  <si>
    <t>STRUCTURA CATAPETEASMA, EXECUTIE SI CHELTUIELI CONEXE</t>
  </si>
  <si>
    <t>USI DECORATIVE, PROCURARE, MONTAJ SI CHELTUIELI CONEXE</t>
  </si>
  <si>
    <t xml:space="preserve">ORTODOXA: INALTAREA DOMNULUI" BACAU </t>
  </si>
  <si>
    <t>STATIE DE EPURARE A APELOR UZATE  IN MUNICIPIUL ONESTI, JUDETUL</t>
  </si>
  <si>
    <t>PLAN DE AMENAJARE A TERITORIULUI JUDETULUI BACAU</t>
  </si>
  <si>
    <t>REACTUALIZARE DOCUMENTATIE TEHNICO-ECONOMICA PENTRU REST DE EXECUTAT DECORATIUNI SI</t>
  </si>
  <si>
    <t>AMENAJARI INTERIOARE LA CATEDRALA ORTODOXA "INALTAREA DOMNULUI" BACAU</t>
  </si>
  <si>
    <t>PLAN DE MENTINERE A CALITATII AERULUI</t>
  </si>
  <si>
    <t>PLAN JUDETEAN DE GESTIONARE A DESEURILOR</t>
  </si>
  <si>
    <t>LUCRARI DE INTERVENTII (LUCRARI DE CONSTRUIRE, CONSOLIDARE, MODIFICARE,EXTINDERE, REABILITARE</t>
  </si>
  <si>
    <t>TERMICA) LA IMOBILUL SITUAT IN MUNICIPIUL BACAU STR.9 MAI NR.104-DOCUMENTATII TEHNICO-ECON</t>
  </si>
  <si>
    <t>CHELTUIELI CONEXE SI EXECUTIE LUCRARI</t>
  </si>
  <si>
    <t>ACHIZITIE IMOBIL "CASA VASILE ALECSANDRI" STR. GEORGE APOSTU NR.3</t>
  </si>
  <si>
    <t>EXPERTIZA TEHNICA A PERFORMANTELOR ENERGETICE, DOCUMENTATII DE AVIZARE A LUCRARILOR</t>
  </si>
  <si>
    <t>DE INTERVENTIE SI CHELTUIELI CONEXE LA CONSTRUCTIILE AFLATE IN PROPRIETATEA CONS JUDETEAN BC</t>
  </si>
  <si>
    <t>ERK DOCUMENTATII TEHNICO-ECONOMICE SI EXECUTIE LUCRARI PENTRU PUNEREA IN SIGURANTA</t>
  </si>
  <si>
    <t>A IMOBILULUI "CASA NR.2" DIN MUNICIPIUL BACAU STR. HENRI COANDA NR.2 (ARHIVA+SPATII DEPOZITARE</t>
  </si>
  <si>
    <t>SI BIROURI</t>
  </si>
  <si>
    <t>RK CLADIRE A/A1 PARC INDUSTRIAL HIT DOCUMENTATII TEHNICO-ECON, AVIZE, ACORDURI,CHELT CONEXE</t>
  </si>
  <si>
    <t>SI EXECUTIE</t>
  </si>
  <si>
    <t>REABILITARE SISTEM DE CONTORIZARE PARC INDUSTRIAL HIT</t>
  </si>
  <si>
    <t>NOUA BIBLIOTECA JUDETEANA - DOCUMENTATII TEHNICO-ECONOMICE SI CHELTUIELI CONEXE</t>
  </si>
  <si>
    <t>RK CLADIRE CENTRU SCOLAR C11</t>
  </si>
  <si>
    <t xml:space="preserve">PROIECT AXA RUTIERA STRATEGICA 3 NEAMT-BACAU DJ 207D LIMITA JUDET NEAMT-TRAIAN - DN 2F </t>
  </si>
  <si>
    <t>KM 28+000-50+254, DJ 241 LIMITA JUDET VRANCEA-PODU TURCULUI-IZVORUL BERHECIULUI KM 25+000-</t>
  </si>
  <si>
    <t>83+368 SI DJ 241A IZVORUL BERHECIULUI-SECUIENI KM 64+250-78+114 PROIECTARE SI CONSULTANTA</t>
  </si>
  <si>
    <t>TEHNICA, AUDIT ENERGETIC, DOCUMENTATII TEHNICO-ECONOMICE SI CHELTUIELI CONEXE</t>
  </si>
  <si>
    <t xml:space="preserve"> DOCUMENTATIE TEHNICO-ECONOMICA PENTRU DECLARAREA DE UTILITATE PUBLICA A LUCRARILOR</t>
  </si>
  <si>
    <t>DE DEZV A INFRASTRUCTURII AEROPORTUARE - SISTEM DE BALIZAJ PE DIRECTIA 16 LA PISTA DE DECOLARE</t>
  </si>
  <si>
    <t>ATERIZARE AEROPORTUL INTERNATIONAL "GEORGE ENESCU" BACAU</t>
  </si>
  <si>
    <t xml:space="preserve">ACHIZITIE TERENURI AFERENTE EXPROPRIERII PENTRU CAUZA DE UTILITATE PUBLICA LA LUCRARILE DE </t>
  </si>
  <si>
    <t>DEZVOLTARE A INFRASTRUCTURII AEROPORTUARE - SISTEM BALIZAJ PE DIRECTIA 16 LA PISTA DE</t>
  </si>
  <si>
    <t>DECOLARE/ATERIZARE AEROPORTUL INTERNATIONAL "GEORGE ENESCU" BACAU</t>
  </si>
  <si>
    <t>CENTRALA TELEFONICA AUTOMATA</t>
  </si>
  <si>
    <t>SISTEM ANTIEFRACTIE SEDIU CJ BACAU</t>
  </si>
  <si>
    <t>DOTARE SALA SEDINTE PALAT ADMINISTRATIV CU SISTEM INTEGRAT PREZENTARI MULTIMEDIA</t>
  </si>
  <si>
    <t>ECRAN PROIECTIE RETRACTABIL, MODULE INFORMARE PARTICIPANTI CONECTATE LA INTERNET</t>
  </si>
  <si>
    <t>APARATURA TRADUCATOR</t>
  </si>
  <si>
    <t>SISTEM DE VEHICUL AERIAN FARA ECHIPAJ UMAN LA BORD TIP UAV - 1 BUC</t>
  </si>
  <si>
    <t>REMORCA TRANSPORT AUTO - 2 BUC</t>
  </si>
  <si>
    <t>GENERATOR TRIFAZAT - 1 BUC</t>
  </si>
  <si>
    <t>POMPE SUBMERSIBILE TRIFAZATE - 6 BUC</t>
  </si>
  <si>
    <t>CORT GONFLABIL CU SISTEM DE INCALZIRE - 1 BUC</t>
  </si>
  <si>
    <t>REMORCA CAROSATA TRANSPORT CORT - 1 BUC</t>
  </si>
  <si>
    <t>VESTA ANTISCHIJA - 2 BUC</t>
  </si>
  <si>
    <t>DETECTOR DE METALE - 1 BUC</t>
  </si>
  <si>
    <t>PROGRAM INFORMATIC PROIECTARE CONSTRUCTII - 1 BUC</t>
  </si>
  <si>
    <t>PROGRAM INFORMATIC  ELABORARE DEVIZE - 1 BUC</t>
  </si>
  <si>
    <t>LICENTA SOFTWERE COREL DRAW - 3 BUC</t>
  </si>
  <si>
    <t>BOXE AUDIO ACTIVE DE EXTERIOR PROFESIONALE - 2 BUC</t>
  </si>
  <si>
    <t>SURSA NEINTRERUPTIBILA UPS - 1 BUC</t>
  </si>
  <si>
    <t>CAP.54.02 -ALTE SERVICII PUBLICE GENERALE</t>
  </si>
  <si>
    <t>PROIECTE FEN - CADRUL FINANCIAR 2014-2020 - (TITLUL 58)</t>
  </si>
  <si>
    <t>LUCRARI DE INTERVENTII - REABILITARE SI MODERNIZARE LA CLADIREA VIVARIU</t>
  </si>
  <si>
    <t>CALCULATOR CU MONITOR SI DVDROM - 8BUC</t>
  </si>
  <si>
    <t>LAPTOP - 3 BUC</t>
  </si>
  <si>
    <t>CENTRU RECUPERARE - AMBULATORIU COPII</t>
  </si>
  <si>
    <t>ECOGRAF (multidisciplinar dopller-de parti moi)</t>
  </si>
  <si>
    <t>APARAT PENTRU ANALIZA SPRIJINULUI PLANTAR</t>
  </si>
  <si>
    <t>APARAT EVALUARE SI TRATARE  TULBURARI DE MERS</t>
  </si>
  <si>
    <t>VALEDO SHAPE+VALEDO MOTIONS-SISTEM NONINVAZIV DE EVALUARE SI RECUPERAREA DEFORMARILOR COLOANEI VERTEBRALE</t>
  </si>
  <si>
    <t>SISTEM DE RECUPERAREA POSTURALA</t>
  </si>
  <si>
    <t>SISTEM DE ANALIZA STABILOMETRICA STATICA SI DINAMICA</t>
  </si>
  <si>
    <t>SISTEM RECUPERAREA ACTIVA A MEMBRELOR SUPERIOARE - PEDIATRIC</t>
  </si>
  <si>
    <t>SISTEM RECUPERAREA ACTIVA A MEMBRELOR SUPERIOARE</t>
  </si>
  <si>
    <t>APARAT PRO PEDIATRIC-CU SOFTWARE MOTIVATIONAL PENTRU RECUPERAREA ROBOTICA A MERSULUI</t>
  </si>
  <si>
    <t>APARAT - ROBOT MOBIL PENTRU RECUPERAREA MERSULUI</t>
  </si>
  <si>
    <t>APARAT DE REABILITAREA TIMPURIE CU MOBILIZARE ROBOTICA SI STIMULAREA ELECTRICA FUNCTIONALA</t>
  </si>
  <si>
    <t>DISPOZITIV ROBOTIZAT PT FACILITAREA COORDONARII SI CONTROLULUI MAINII PARALIZATE</t>
  </si>
  <si>
    <t>BANDA MERS SI ALERGARE INTERACTIVA CU FUNCTIE DE ANALIZA A MISCARII</t>
  </si>
  <si>
    <t>SISTEM RECUPERARE NEUROMOTORIE CU STIMULARE MULTISENZORIALA-REALITATE VIRTUALA</t>
  </si>
  <si>
    <t>SISTEM ANTRENAMENT CU CABLURI</t>
  </si>
  <si>
    <t>SISTEM COMPACT PENTRU CRIOTERAPIE</t>
  </si>
  <si>
    <t>APARAT PENTRU TERAPIE CU UNDE SCURTE</t>
  </si>
  <si>
    <t>APARAT  ELECTROTERAPIE, ULTRASUNETE SI TERAPIE CU MICROOSCILATII PROFUNDE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</si>
  <si>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</si>
  <si>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</si>
  <si>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</si>
  <si>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</si>
  <si>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</si>
  <si>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</si>
  <si>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</si>
  <si>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</si>
  <si>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</si>
  <si>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</si>
  <si>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</si>
  <si>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</si>
  <si>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</si>
  <si>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</si>
  <si>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</si>
  <si>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</si>
  <si>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</si>
  <si>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17.18</t>
  </si>
  <si>
    <t>ECHIPAMENTE IT, LICENTE</t>
  </si>
  <si>
    <t>SERVER - 1 BUC</t>
  </si>
  <si>
    <t>CENTRUL REZIDENTIAL PRO FAMILIA BACAU</t>
  </si>
  <si>
    <t xml:space="preserve"> AUTOTURISME </t>
  </si>
  <si>
    <t>TOCATOR DESEURI MEDICALE</t>
  </si>
  <si>
    <t>SECURIZAREA SISTEMULUI INFORMATIC.</t>
  </si>
  <si>
    <r>
      <t xml:space="preserve">PTH+EXECUTIE - REABILITARE SI MODERNIZARE DJ. 117 PODURI KM. 17+000-21+180 JUD BACAU </t>
    </r>
    <r>
      <rPr>
        <b/>
        <sz val="8"/>
        <color indexed="10"/>
        <rFont val="Arial"/>
        <family val="2"/>
      </rPr>
      <t>PNDL</t>
    </r>
  </si>
  <si>
    <t xml:space="preserve">ECHIPAMENTE SI LICENTE PENTRU INTERVENTII IN REGIM DE URGENTA PENTRU </t>
  </si>
  <si>
    <t>RK-MODERNIZARE-DOTARE BLOC OPERATOR (SALI OPERATII) CHELTUIELI CONEXE</t>
  </si>
  <si>
    <t>CRESTEREA EFICIENTEI ENERGETICE IN CLADIRILE PUBLICE- FILARMONICA MIHAIL JORA BACAU</t>
  </si>
  <si>
    <t>DOCUMENTATIE TEHN-ECON, EXECUTIE LUCRARI DE INTERVENTIE SI CHELT CONEXE LA OBIECTIVUL</t>
  </si>
  <si>
    <t>REABILITARE SI MODERNIZARE DRUM JUDETEAN DJ 119 BACAU-FARAOANI KM 1+680-12+300</t>
  </si>
  <si>
    <t>REABILITARE SI MODERNIZARE DRUM JUDETEAN DJ 241 C VALEA MARE-LIMITA JUDET NEAMT KM 4+050-6+938 LIMITA JUDET NEAMT-LIPOVA-LIMITA JUDET VASLUI KM 9+450-24+110 (L=17,548 KM)</t>
  </si>
  <si>
    <t>ANGAJ</t>
  </si>
  <si>
    <t>REABILITARE SI MODERNIZARE DRUM JUDETEAN DJ 156 B BUHUSI-BLAGESTI-POIANA NEGUSTORULUI-BASASTI KM 0+706-16+470 (L=15,764KM)</t>
  </si>
  <si>
    <t>FD</t>
  </si>
  <si>
    <t>NER</t>
  </si>
  <si>
    <t>INVESTITII IN SERVICII SOCIALE COMUNITARE PENTRU PERSOANE ADULTE CU DEZABILITATI IN</t>
  </si>
  <si>
    <t>INFRASTRUCTURA SOCIALA COMUNITARA PENTRU PERSOANELE ADULTE CU DEZABILITATI</t>
  </si>
  <si>
    <t>SANATATE SI SOCIALE"</t>
  </si>
  <si>
    <t xml:space="preserve">COMUNA TAMASI - POR 2014-2020 AXA PRIORITARA 8-FEDR-"DEZVOLTAREA INFRASTRUCTURII DE </t>
  </si>
  <si>
    <t>PRIORITARA 8-FEDR-"DEZVOLTAREA INFRASTRUCTURII DE SANATATE SI SOCIALE"</t>
  </si>
  <si>
    <t xml:space="preserve">SERVICII SOCIAL ALTERNATIVE PENTRU PERSOANE CU DEZABILITATI - POR 2014-2020 AXA </t>
  </si>
  <si>
    <t>SERVICII COMUNITARE PENTRU PERSOANELE ADULTE CU DEZABILITATI - POR 2014-2020</t>
  </si>
  <si>
    <t>POR 2014-2020 AXA PRIORITARA 8-FEDR-"DEZVOLTAREA INFRASTRUCTURII DE SANATATE SI SOCIALE"</t>
  </si>
  <si>
    <t xml:space="preserve"> AXA PRIORITARA 8-FEDR-"DEZVOLTAREA INFRASTRUCTURII DE SANATATE SI SOCIALE"</t>
  </si>
  <si>
    <t>SISTEM DE ACCES CU CARTELA</t>
  </si>
  <si>
    <t>UZULUI DARMANESTI DN 12 A KM.41+000-62+103 (SECTOR DE DRUM STUDIAT DE LA KM 44+800 LA KM</t>
  </si>
  <si>
    <r>
      <t xml:space="preserve">51+100 PE O LUNGIME DE 6,30 KM) </t>
    </r>
    <r>
      <rPr>
        <b/>
        <sz val="8"/>
        <color indexed="10"/>
        <rFont val="Arial"/>
        <family val="2"/>
      </rPr>
      <t>PNDL</t>
    </r>
  </si>
  <si>
    <t>KM. 64+250 - 78+114</t>
  </si>
  <si>
    <t>JUDET HARGHITA VALEA UZULUI DARMANESTI DN 12 A KM. 41+000-62+103 (SECTOR DE DRUM STUDIAT</t>
  </si>
  <si>
    <r>
      <t xml:space="preserve">DE LA KM 44+800 LA KM 51+100 PE O LUNGIME DE 6,30KM) </t>
    </r>
    <r>
      <rPr>
        <b/>
        <sz val="8"/>
        <color indexed="10"/>
        <rFont val="Arial"/>
        <family val="2"/>
      </rPr>
      <t>PNDL</t>
    </r>
  </si>
  <si>
    <t>DOCUMENTATIE TEHNICO ECONOMICA - LUCRARI DE INTERVENTIE  SI CHELT CONEXE REABILITARE</t>
  </si>
  <si>
    <t>SI MODERNIZARE DJ 243B KM 56+161-77+493 VULTURENI (INTERSECTIE CU DJ 241A)-PARINCEA</t>
  </si>
  <si>
    <r>
      <t xml:space="preserve"> (INTERSECTIE CU DJ 252) JUD BACAU </t>
    </r>
    <r>
      <rPr>
        <b/>
        <sz val="8"/>
        <color indexed="10"/>
        <rFont val="Arial"/>
        <family val="2"/>
      </rPr>
      <t>PNDL</t>
    </r>
  </si>
  <si>
    <t>DOCUMENTATIE TEHNICO ECONOMICA -EXEC LUCR-  MODERNIXARE DJ 243 B KM 33+900 - 48+900</t>
  </si>
  <si>
    <t>EXPERTIZA + REVIZUIRE DALI PENTRU REABILITARE SI MODERNIZARE  DJ. 252 A KM 7+450+14+856</t>
  </si>
  <si>
    <r>
      <t xml:space="preserve">HORGESTI RACATAUL DE JOS (DJ 252B) JUDETUL BACAU </t>
    </r>
    <r>
      <rPr>
        <b/>
        <sz val="8"/>
        <color indexed="10"/>
        <rFont val="Arial"/>
        <family val="2"/>
      </rPr>
      <t>PNDL</t>
    </r>
  </si>
  <si>
    <t>DOCUMENTATIE TEHNICO ECONOMICA EXEC LUCR- CONSOLID MAL CU ZID DE SPRIJIN DIN BETON, H ELEV</t>
  </si>
  <si>
    <t xml:space="preserve">DOCUMENTATIE TEHNICO ECON EXEC LUCR-  CONSOLIDARE PE POD PE DJ 119 KM 36+904  SI </t>
  </si>
  <si>
    <t>CONSOLIDARE VERSANT  LOCALITATEA GURA VAII</t>
  </si>
  <si>
    <t xml:space="preserve">DOCUMENTATIE TEHNICO ECONOMICA - LUCR DE INTERV CONSOLIDARE DJ 156 H BUHUSI RUNC </t>
  </si>
  <si>
    <t xml:space="preserve">KM 4+700-4+800 CU ZIDURI DE SPRIJIN </t>
  </si>
  <si>
    <t>LA GARLA ANEI COMUNA UNGURENI</t>
  </si>
  <si>
    <t xml:space="preserve">DOCUMENTATIE TEHNICO ECONOMICA SI CHELT CONEXE-  CONSTRUIRE POD PE DJ 252 F KM 9+400 </t>
  </si>
  <si>
    <t>DOCUMENTATIE TEHNICO ECONOMICA EXEC LUCRARI DE INTERVENTIE SI CHELT CONEXE CONSOLIDARE</t>
  </si>
  <si>
    <t>DRUM CU ZID DE SPRIOJIN PE DJ 252 BUHOCI KM 121+630</t>
  </si>
  <si>
    <t xml:space="preserve">DOCUMENTATIE TEHNICO ECONOMICA EXEC LUCR DE INTERV SI CHELT CONEXE RECALIBRARE ALBIE </t>
  </si>
  <si>
    <t>PODURI PE DJ 241 KM 40+648 LA MOTOSENI PE RAUL ZELETIN KM 54+840 PE RAUL RACHITOASA</t>
  </si>
  <si>
    <t>KM 76+875 LA COLONESTI PESTE RAUL ZELETIN</t>
  </si>
  <si>
    <r>
      <t>MODERNIZRE DJ. 243 B FANTANELE- PRAJA - MOTOSENI , KM. 25+400 - 33+568 -</t>
    </r>
    <r>
      <rPr>
        <b/>
        <sz val="8"/>
        <color indexed="10"/>
        <rFont val="Arial"/>
        <family val="2"/>
      </rPr>
      <t xml:space="preserve"> PNDL</t>
    </r>
  </si>
  <si>
    <t>SEDINTA CSJ   RECTIFICARE      30.10.2017</t>
  </si>
  <si>
    <t>DIRECTOR EXECUTIV</t>
  </si>
  <si>
    <t>GABRIELA MITREA</t>
  </si>
  <si>
    <t>INTOCMIT</t>
  </si>
  <si>
    <t>MIOARA MITRI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</si>
</sst>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[$-418]d\ mmmm\ yyyy"/>
    <numFmt numFmtId="175" formatCode="#,##0.00;[Red]#,##0.00"/>
    <numFmt numFmtId="176" formatCode="#,##0;[Red]#,##0"/>
    <numFmt numFmtId="177" formatCode="#,##0.00_ ;\-#,##0.00\ 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</numFmts>
  <fonts count="5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66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9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33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2" fillId="13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22" xfId="0" applyFont="1" applyBorder="1" applyAlignment="1">
      <alignment/>
    </xf>
    <xf numFmtId="0" fontId="2" fillId="33" borderId="15" xfId="0" applyFont="1" applyFill="1" applyBorder="1" applyAlignment="1">
      <alignment horizontal="center"/>
    </xf>
    <xf numFmtId="0" fontId="9" fillId="33" borderId="20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9" fillId="0" borderId="23" xfId="0" applyFont="1" applyBorder="1" applyAlignment="1">
      <alignment/>
    </xf>
    <xf numFmtId="0" fontId="10" fillId="34" borderId="15" xfId="0" applyFont="1" applyFill="1" applyBorder="1" applyAlignment="1">
      <alignment horizontal="center"/>
    </xf>
    <xf numFmtId="0" fontId="54" fillId="34" borderId="20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2" fillId="1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33" borderId="21" xfId="0" applyFont="1" applyFill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13" borderId="20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33" borderId="26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1" fillId="34" borderId="27" xfId="0" applyFont="1" applyFill="1" applyBorder="1" applyAlignment="1">
      <alignment horizontal="center"/>
    </xf>
    <xf numFmtId="0" fontId="2" fillId="13" borderId="20" xfId="0" applyFont="1" applyFill="1" applyBorder="1" applyAlignment="1">
      <alignment horizontal="right"/>
    </xf>
    <xf numFmtId="0" fontId="2" fillId="13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9" fillId="0" borderId="30" xfId="0" applyFont="1" applyBorder="1" applyAlignment="1">
      <alignment horizontal="left"/>
    </xf>
    <xf numFmtId="0" fontId="2" fillId="0" borderId="2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19" borderId="20" xfId="0" applyFont="1" applyFill="1" applyBorder="1" applyAlignment="1">
      <alignment horizontal="center"/>
    </xf>
    <xf numFmtId="0" fontId="2" fillId="13" borderId="15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2" fillId="13" borderId="19" xfId="0" applyFont="1" applyFill="1" applyBorder="1" applyAlignment="1">
      <alignment horizontal="center"/>
    </xf>
    <xf numFmtId="0" fontId="3" fillId="35" borderId="31" xfId="0" applyFont="1" applyFill="1" applyBorder="1" applyAlignment="1">
      <alignment horizontal="center"/>
    </xf>
    <xf numFmtId="0" fontId="10" fillId="34" borderId="18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2" fillId="19" borderId="11" xfId="0" applyFont="1" applyFill="1" applyBorder="1" applyAlignment="1">
      <alignment horizontal="center"/>
    </xf>
    <xf numFmtId="0" fontId="1" fillId="36" borderId="31" xfId="0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"/>
    </xf>
    <xf numFmtId="0" fontId="9" fillId="36" borderId="19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19" borderId="32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177" fontId="2" fillId="0" borderId="0" xfId="0" applyNumberFormat="1" applyFont="1" applyAlignment="1">
      <alignment horizontal="center"/>
    </xf>
    <xf numFmtId="0" fontId="9" fillId="0" borderId="33" xfId="0" applyFont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33" borderId="21" xfId="0" applyFont="1" applyFill="1" applyBorder="1" applyAlignment="1">
      <alignment/>
    </xf>
    <xf numFmtId="0" fontId="9" fillId="33" borderId="13" xfId="0" applyFont="1" applyFill="1" applyBorder="1" applyAlignment="1">
      <alignment horizontal="left"/>
    </xf>
    <xf numFmtId="0" fontId="2" fillId="13" borderId="20" xfId="0" applyFont="1" applyFill="1" applyBorder="1" applyAlignment="1">
      <alignment horizontal="left"/>
    </xf>
    <xf numFmtId="0" fontId="2" fillId="13" borderId="20" xfId="0" applyFont="1" applyFill="1" applyBorder="1" applyAlignment="1">
      <alignment/>
    </xf>
    <xf numFmtId="0" fontId="2" fillId="13" borderId="27" xfId="0" applyFont="1" applyFill="1" applyBorder="1" applyAlignment="1">
      <alignment horizontal="left"/>
    </xf>
    <xf numFmtId="0" fontId="3" fillId="36" borderId="20" xfId="0" applyFont="1" applyFill="1" applyBorder="1" applyAlignment="1">
      <alignment horizontal="center"/>
    </xf>
    <xf numFmtId="0" fontId="2" fillId="19" borderId="27" xfId="0" applyFont="1" applyFill="1" applyBorder="1" applyAlignment="1">
      <alignment horizontal="left"/>
    </xf>
    <xf numFmtId="0" fontId="1" fillId="36" borderId="20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2" fillId="19" borderId="13" xfId="0" applyFont="1" applyFill="1" applyBorder="1" applyAlignment="1">
      <alignment horizontal="center"/>
    </xf>
    <xf numFmtId="0" fontId="2" fillId="19" borderId="26" xfId="0" applyFont="1" applyFill="1" applyBorder="1" applyAlignment="1">
      <alignment horizontal="center"/>
    </xf>
    <xf numFmtId="0" fontId="54" fillId="34" borderId="11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2" fillId="19" borderId="20" xfId="0" applyFont="1" applyFill="1" applyBorder="1" applyAlignment="1">
      <alignment horizontal="left"/>
    </xf>
    <xf numFmtId="0" fontId="2" fillId="36" borderId="15" xfId="0" applyFont="1" applyFill="1" applyBorder="1" applyAlignment="1">
      <alignment horizontal="center"/>
    </xf>
    <xf numFmtId="0" fontId="9" fillId="13" borderId="20" xfId="0" applyFont="1" applyFill="1" applyBorder="1" applyAlignment="1">
      <alignment horizontal="center"/>
    </xf>
    <xf numFmtId="0" fontId="3" fillId="38" borderId="20" xfId="0" applyFont="1" applyFill="1" applyBorder="1" applyAlignment="1">
      <alignment horizontal="center"/>
    </xf>
    <xf numFmtId="0" fontId="2" fillId="13" borderId="22" xfId="0" applyFont="1" applyFill="1" applyBorder="1" applyAlignment="1">
      <alignment horizontal="left"/>
    </xf>
    <xf numFmtId="0" fontId="1" fillId="38" borderId="20" xfId="0" applyFont="1" applyFill="1" applyBorder="1" applyAlignment="1">
      <alignment horizontal="center"/>
    </xf>
    <xf numFmtId="0" fontId="2" fillId="13" borderId="19" xfId="0" applyFont="1" applyFill="1" applyBorder="1" applyAlignment="1">
      <alignment horizontal="left"/>
    </xf>
    <xf numFmtId="0" fontId="2" fillId="13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2" fillId="13" borderId="11" xfId="0" applyFont="1" applyFill="1" applyBorder="1" applyAlignment="1">
      <alignment horizontal="left"/>
    </xf>
    <xf numFmtId="0" fontId="1" fillId="36" borderId="27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9" fillId="33" borderId="34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9" fillId="33" borderId="13" xfId="0" applyFont="1" applyFill="1" applyBorder="1" applyAlignment="1">
      <alignment/>
    </xf>
    <xf numFmtId="0" fontId="9" fillId="33" borderId="37" xfId="0" applyFont="1" applyFill="1" applyBorder="1" applyAlignment="1">
      <alignment/>
    </xf>
    <xf numFmtId="0" fontId="2" fillId="33" borderId="38" xfId="0" applyFont="1" applyFill="1" applyBorder="1" applyAlignment="1">
      <alignment horizontal="center"/>
    </xf>
    <xf numFmtId="0" fontId="9" fillId="33" borderId="35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13" borderId="32" xfId="0" applyFont="1" applyFill="1" applyBorder="1" applyAlignment="1">
      <alignment horizontal="center"/>
    </xf>
    <xf numFmtId="0" fontId="9" fillId="0" borderId="33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171" fontId="3" fillId="0" borderId="41" xfId="42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 horizontal="center"/>
    </xf>
    <xf numFmtId="171" fontId="3" fillId="13" borderId="40" xfId="42" applyFont="1" applyFill="1" applyBorder="1" applyAlignment="1">
      <alignment horizontal="center"/>
    </xf>
    <xf numFmtId="171" fontId="2" fillId="13" borderId="40" xfId="42" applyFont="1" applyFill="1" applyBorder="1" applyAlignment="1">
      <alignment horizontal="center"/>
    </xf>
    <xf numFmtId="171" fontId="2" fillId="13" borderId="42" xfId="42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0" borderId="33" xfId="0" applyFont="1" applyBorder="1" applyAlignment="1">
      <alignment/>
    </xf>
    <xf numFmtId="0" fontId="2" fillId="33" borderId="30" xfId="0" applyFont="1" applyFill="1" applyBorder="1" applyAlignment="1">
      <alignment horizontal="left"/>
    </xf>
    <xf numFmtId="0" fontId="3" fillId="36" borderId="11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21" xfId="0" applyFont="1" applyBorder="1" applyAlignment="1">
      <alignment/>
    </xf>
    <xf numFmtId="0" fontId="9" fillId="33" borderId="33" xfId="0" applyFont="1" applyFill="1" applyBorder="1" applyAlignment="1">
      <alignment/>
    </xf>
    <xf numFmtId="0" fontId="9" fillId="33" borderId="22" xfId="0" applyFont="1" applyFill="1" applyBorder="1" applyAlignment="1">
      <alignment/>
    </xf>
    <xf numFmtId="0" fontId="2" fillId="33" borderId="21" xfId="0" applyFont="1" applyFill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2" fillId="33" borderId="37" xfId="0" applyFont="1" applyFill="1" applyBorder="1" applyAlignment="1">
      <alignment horizontal="left"/>
    </xf>
    <xf numFmtId="0" fontId="2" fillId="33" borderId="33" xfId="0" applyFont="1" applyFill="1" applyBorder="1" applyAlignment="1">
      <alignment horizontal="left"/>
    </xf>
    <xf numFmtId="171" fontId="3" fillId="13" borderId="16" xfId="42" applyFont="1" applyFill="1" applyBorder="1" applyAlignment="1">
      <alignment horizontal="left"/>
    </xf>
    <xf numFmtId="4" fontId="3" fillId="13" borderId="16" xfId="42" applyNumberFormat="1" applyFont="1" applyFill="1" applyBorder="1" applyAlignment="1">
      <alignment horizontal="left"/>
    </xf>
    <xf numFmtId="4" fontId="3" fillId="0" borderId="44" xfId="42" applyNumberFormat="1" applyFont="1" applyBorder="1" applyAlignment="1">
      <alignment horizontal="left"/>
    </xf>
    <xf numFmtId="4" fontId="7" fillId="0" borderId="45" xfId="42" applyNumberFormat="1" applyFont="1" applyBorder="1" applyAlignment="1">
      <alignment horizontal="left"/>
    </xf>
    <xf numFmtId="171" fontId="3" fillId="0" borderId="39" xfId="42" applyFont="1" applyBorder="1" applyAlignment="1">
      <alignment horizontal="left"/>
    </xf>
    <xf numFmtId="4" fontId="3" fillId="0" borderId="39" xfId="42" applyNumberFormat="1" applyFont="1" applyBorder="1" applyAlignment="1">
      <alignment horizontal="left"/>
    </xf>
    <xf numFmtId="171" fontId="3" fillId="0" borderId="46" xfId="42" applyFont="1" applyBorder="1" applyAlignment="1">
      <alignment horizontal="left"/>
    </xf>
    <xf numFmtId="171" fontId="3" fillId="0" borderId="47" xfId="42" applyFont="1" applyBorder="1" applyAlignment="1">
      <alignment horizontal="left"/>
    </xf>
    <xf numFmtId="171" fontId="3" fillId="0" borderId="48" xfId="42" applyFont="1" applyBorder="1" applyAlignment="1">
      <alignment horizontal="left"/>
    </xf>
    <xf numFmtId="4" fontId="3" fillId="0" borderId="41" xfId="42" applyNumberFormat="1" applyFont="1" applyBorder="1" applyAlignment="1">
      <alignment horizontal="left"/>
    </xf>
    <xf numFmtId="4" fontId="7" fillId="0" borderId="49" xfId="42" applyNumberFormat="1" applyFont="1" applyBorder="1" applyAlignment="1">
      <alignment horizontal="left"/>
    </xf>
    <xf numFmtId="4" fontId="3" fillId="0" borderId="48" xfId="42" applyNumberFormat="1" applyFont="1" applyBorder="1" applyAlignment="1">
      <alignment horizontal="left"/>
    </xf>
    <xf numFmtId="171" fontId="3" fillId="34" borderId="48" xfId="42" applyFont="1" applyFill="1" applyBorder="1" applyAlignment="1">
      <alignment horizontal="left"/>
    </xf>
    <xf numFmtId="171" fontId="3" fillId="0" borderId="40" xfId="42" applyFont="1" applyBorder="1" applyAlignment="1">
      <alignment horizontal="left"/>
    </xf>
    <xf numFmtId="4" fontId="3" fillId="0" borderId="40" xfId="42" applyNumberFormat="1" applyFont="1" applyBorder="1" applyAlignment="1">
      <alignment horizontal="left"/>
    </xf>
    <xf numFmtId="171" fontId="3" fillId="33" borderId="43" xfId="42" applyFont="1" applyFill="1" applyBorder="1" applyAlignment="1">
      <alignment horizontal="left"/>
    </xf>
    <xf numFmtId="171" fontId="3" fillId="0" borderId="43" xfId="42" applyFont="1" applyBorder="1" applyAlignment="1">
      <alignment horizontal="left"/>
    </xf>
    <xf numFmtId="171" fontId="3" fillId="0" borderId="50" xfId="42" applyFont="1" applyBorder="1" applyAlignment="1">
      <alignment horizontal="left"/>
    </xf>
    <xf numFmtId="171" fontId="3" fillId="33" borderId="51" xfId="42" applyFont="1" applyFill="1" applyBorder="1" applyAlignment="1">
      <alignment horizontal="left"/>
    </xf>
    <xf numFmtId="171" fontId="3" fillId="0" borderId="49" xfId="42" applyFont="1" applyBorder="1" applyAlignment="1">
      <alignment horizontal="left"/>
    </xf>
    <xf numFmtId="171" fontId="3" fillId="36" borderId="16" xfId="42" applyFont="1" applyFill="1" applyBorder="1" applyAlignment="1">
      <alignment horizontal="left"/>
    </xf>
    <xf numFmtId="171" fontId="3" fillId="36" borderId="17" xfId="42" applyFont="1" applyFill="1" applyBorder="1" applyAlignment="1">
      <alignment horizontal="left"/>
    </xf>
    <xf numFmtId="171" fontId="3" fillId="33" borderId="52" xfId="42" applyFont="1" applyFill="1" applyBorder="1" applyAlignment="1">
      <alignment horizontal="left"/>
    </xf>
    <xf numFmtId="171" fontId="3" fillId="33" borderId="16" xfId="42" applyFont="1" applyFill="1" applyBorder="1" applyAlignment="1">
      <alignment horizontal="left"/>
    </xf>
    <xf numFmtId="171" fontId="3" fillId="33" borderId="17" xfId="42" applyFont="1" applyFill="1" applyBorder="1" applyAlignment="1">
      <alignment horizontal="left"/>
    </xf>
    <xf numFmtId="171" fontId="3" fillId="33" borderId="41" xfId="42" applyFont="1" applyFill="1" applyBorder="1" applyAlignment="1">
      <alignment horizontal="left"/>
    </xf>
    <xf numFmtId="171" fontId="3" fillId="33" borderId="40" xfId="42" applyFont="1" applyFill="1" applyBorder="1" applyAlignment="1">
      <alignment horizontal="left"/>
    </xf>
    <xf numFmtId="171" fontId="3" fillId="33" borderId="42" xfId="42" applyFont="1" applyFill="1" applyBorder="1" applyAlignment="1">
      <alignment horizontal="left"/>
    </xf>
    <xf numFmtId="171" fontId="3" fillId="0" borderId="16" xfId="42" applyFont="1" applyBorder="1" applyAlignment="1">
      <alignment horizontal="left"/>
    </xf>
    <xf numFmtId="171" fontId="3" fillId="0" borderId="17" xfId="42" applyFont="1" applyBorder="1" applyAlignment="1">
      <alignment horizontal="left"/>
    </xf>
    <xf numFmtId="171" fontId="7" fillId="0" borderId="41" xfId="42" applyFont="1" applyBorder="1" applyAlignment="1">
      <alignment horizontal="left"/>
    </xf>
    <xf numFmtId="171" fontId="7" fillId="0" borderId="49" xfId="42" applyFont="1" applyBorder="1" applyAlignment="1">
      <alignment horizontal="left"/>
    </xf>
    <xf numFmtId="171" fontId="7" fillId="0" borderId="43" xfId="42" applyFont="1" applyBorder="1" applyAlignment="1">
      <alignment horizontal="left"/>
    </xf>
    <xf numFmtId="171" fontId="7" fillId="0" borderId="50" xfId="42" applyFont="1" applyBorder="1" applyAlignment="1">
      <alignment horizontal="left"/>
    </xf>
    <xf numFmtId="4" fontId="3" fillId="36" borderId="16" xfId="42" applyNumberFormat="1" applyFont="1" applyFill="1" applyBorder="1" applyAlignment="1">
      <alignment horizontal="left"/>
    </xf>
    <xf numFmtId="4" fontId="3" fillId="33" borderId="16" xfId="42" applyNumberFormat="1" applyFont="1" applyFill="1" applyBorder="1" applyAlignment="1">
      <alignment horizontal="left"/>
    </xf>
    <xf numFmtId="4" fontId="7" fillId="0" borderId="41" xfId="42" applyNumberFormat="1" applyFont="1" applyBorder="1" applyAlignment="1">
      <alignment horizontal="left"/>
    </xf>
    <xf numFmtId="171" fontId="3" fillId="33" borderId="39" xfId="42" applyFont="1" applyFill="1" applyBorder="1" applyAlignment="1">
      <alignment horizontal="left"/>
    </xf>
    <xf numFmtId="4" fontId="3" fillId="33" borderId="39" xfId="42" applyNumberFormat="1" applyFont="1" applyFill="1" applyBorder="1" applyAlignment="1">
      <alignment horizontal="left"/>
    </xf>
    <xf numFmtId="171" fontId="7" fillId="0" borderId="46" xfId="42" applyFont="1" applyBorder="1" applyAlignment="1">
      <alignment horizontal="left"/>
    </xf>
    <xf numFmtId="4" fontId="7" fillId="0" borderId="43" xfId="42" applyNumberFormat="1" applyFont="1" applyBorder="1" applyAlignment="1">
      <alignment horizontal="left"/>
    </xf>
    <xf numFmtId="4" fontId="3" fillId="33" borderId="43" xfId="42" applyNumberFormat="1" applyFont="1" applyFill="1" applyBorder="1" applyAlignment="1">
      <alignment horizontal="left"/>
    </xf>
    <xf numFmtId="4" fontId="7" fillId="33" borderId="43" xfId="42" applyNumberFormat="1" applyFont="1" applyFill="1" applyBorder="1" applyAlignment="1">
      <alignment horizontal="left"/>
    </xf>
    <xf numFmtId="171" fontId="7" fillId="0" borderId="40" xfId="42" applyFont="1" applyBorder="1" applyAlignment="1">
      <alignment horizontal="left"/>
    </xf>
    <xf numFmtId="171" fontId="7" fillId="0" borderId="42" xfId="42" applyFont="1" applyBorder="1" applyAlignment="1">
      <alignment horizontal="left"/>
    </xf>
    <xf numFmtId="4" fontId="3" fillId="33" borderId="0" xfId="42" applyNumberFormat="1" applyFont="1" applyFill="1" applyBorder="1" applyAlignment="1">
      <alignment horizontal="left"/>
    </xf>
    <xf numFmtId="4" fontId="3" fillId="33" borderId="41" xfId="42" applyNumberFormat="1" applyFont="1" applyFill="1" applyBorder="1" applyAlignment="1">
      <alignment horizontal="left"/>
    </xf>
    <xf numFmtId="171" fontId="3" fillId="33" borderId="53" xfId="42" applyFont="1" applyFill="1" applyBorder="1" applyAlignment="1">
      <alignment horizontal="left"/>
    </xf>
    <xf numFmtId="171" fontId="7" fillId="33" borderId="49" xfId="42" applyFont="1" applyFill="1" applyBorder="1" applyAlignment="1">
      <alignment horizontal="left"/>
    </xf>
    <xf numFmtId="4" fontId="3" fillId="36" borderId="47" xfId="42" applyNumberFormat="1" applyFont="1" applyFill="1" applyBorder="1" applyAlignment="1">
      <alignment horizontal="left"/>
    </xf>
    <xf numFmtId="4" fontId="3" fillId="33" borderId="49" xfId="42" applyNumberFormat="1" applyFont="1" applyFill="1" applyBorder="1" applyAlignment="1">
      <alignment horizontal="left"/>
    </xf>
    <xf numFmtId="4" fontId="3" fillId="33" borderId="54" xfId="42" applyNumberFormat="1" applyFont="1" applyFill="1" applyBorder="1" applyAlignment="1">
      <alignment horizontal="left"/>
    </xf>
    <xf numFmtId="4" fontId="3" fillId="33" borderId="50" xfId="42" applyNumberFormat="1" applyFont="1" applyFill="1" applyBorder="1" applyAlignment="1">
      <alignment horizontal="left"/>
    </xf>
    <xf numFmtId="4" fontId="3" fillId="33" borderId="55" xfId="42" applyNumberFormat="1" applyFont="1" applyFill="1" applyBorder="1" applyAlignment="1">
      <alignment horizontal="left"/>
    </xf>
    <xf numFmtId="171" fontId="3" fillId="0" borderId="56" xfId="42" applyFont="1" applyBorder="1" applyAlignment="1">
      <alignment horizontal="left"/>
    </xf>
    <xf numFmtId="171" fontId="7" fillId="33" borderId="43" xfId="42" applyFont="1" applyFill="1" applyBorder="1" applyAlignment="1">
      <alignment horizontal="left"/>
    </xf>
    <xf numFmtId="171" fontId="3" fillId="33" borderId="49" xfId="42" applyFont="1" applyFill="1" applyBorder="1" applyAlignment="1">
      <alignment horizontal="left"/>
    </xf>
    <xf numFmtId="171" fontId="3" fillId="33" borderId="50" xfId="42" applyFont="1" applyFill="1" applyBorder="1" applyAlignment="1">
      <alignment horizontal="left"/>
    </xf>
    <xf numFmtId="171" fontId="3" fillId="0" borderId="52" xfId="42" applyFont="1" applyBorder="1" applyAlignment="1">
      <alignment horizontal="left"/>
    </xf>
    <xf numFmtId="171" fontId="3" fillId="34" borderId="16" xfId="42" applyFont="1" applyFill="1" applyBorder="1" applyAlignment="1">
      <alignment horizontal="left"/>
    </xf>
    <xf numFmtId="171" fontId="3" fillId="0" borderId="57" xfId="42" applyFont="1" applyBorder="1" applyAlignment="1">
      <alignment horizontal="left"/>
    </xf>
    <xf numFmtId="4" fontId="3" fillId="34" borderId="16" xfId="42" applyNumberFormat="1" applyFont="1" applyFill="1" applyBorder="1" applyAlignment="1">
      <alignment horizontal="left"/>
    </xf>
    <xf numFmtId="4" fontId="3" fillId="0" borderId="41" xfId="42" applyNumberFormat="1" applyFont="1" applyFill="1" applyBorder="1" applyAlignment="1">
      <alignment horizontal="left"/>
    </xf>
    <xf numFmtId="4" fontId="3" fillId="0" borderId="43" xfId="42" applyNumberFormat="1" applyFont="1" applyFill="1" applyBorder="1" applyAlignment="1">
      <alignment horizontal="left"/>
    </xf>
    <xf numFmtId="171" fontId="3" fillId="0" borderId="39" xfId="42" applyFont="1" applyFill="1" applyBorder="1" applyAlignment="1">
      <alignment horizontal="left"/>
    </xf>
    <xf numFmtId="4" fontId="3" fillId="0" borderId="39" xfId="42" applyNumberFormat="1" applyFont="1" applyFill="1" applyBorder="1" applyAlignment="1">
      <alignment horizontal="left"/>
    </xf>
    <xf numFmtId="4" fontId="3" fillId="33" borderId="40" xfId="42" applyNumberFormat="1" applyFont="1" applyFill="1" applyBorder="1" applyAlignment="1">
      <alignment horizontal="left"/>
    </xf>
    <xf numFmtId="4" fontId="7" fillId="0" borderId="50" xfId="42" applyNumberFormat="1" applyFont="1" applyBorder="1" applyAlignment="1">
      <alignment horizontal="left"/>
    </xf>
    <xf numFmtId="4" fontId="3" fillId="0" borderId="43" xfId="42" applyNumberFormat="1" applyFont="1" applyBorder="1" applyAlignment="1">
      <alignment horizontal="left"/>
    </xf>
    <xf numFmtId="4" fontId="7" fillId="33" borderId="39" xfId="42" applyNumberFormat="1" applyFont="1" applyFill="1" applyBorder="1" applyAlignment="1">
      <alignment horizontal="left"/>
    </xf>
    <xf numFmtId="4" fontId="7" fillId="0" borderId="39" xfId="42" applyNumberFormat="1" applyFont="1" applyBorder="1" applyAlignment="1">
      <alignment horizontal="left"/>
    </xf>
    <xf numFmtId="4" fontId="7" fillId="0" borderId="46" xfId="42" applyNumberFormat="1" applyFont="1" applyBorder="1" applyAlignment="1">
      <alignment horizontal="left"/>
    </xf>
    <xf numFmtId="4" fontId="3" fillId="0" borderId="16" xfId="42" applyNumberFormat="1" applyFont="1" applyBorder="1" applyAlignment="1">
      <alignment horizontal="left"/>
    </xf>
    <xf numFmtId="171" fontId="7" fillId="0" borderId="39" xfId="42" applyFont="1" applyBorder="1" applyAlignment="1">
      <alignment horizontal="left"/>
    </xf>
    <xf numFmtId="171" fontId="7" fillId="0" borderId="58" xfId="42" applyFont="1" applyBorder="1" applyAlignment="1">
      <alignment horizontal="left"/>
    </xf>
    <xf numFmtId="171" fontId="7" fillId="0" borderId="16" xfId="42" applyFont="1" applyBorder="1" applyAlignment="1">
      <alignment horizontal="left"/>
    </xf>
    <xf numFmtId="171" fontId="7" fillId="0" borderId="17" xfId="42" applyFont="1" applyBorder="1" applyAlignment="1">
      <alignment horizontal="left"/>
    </xf>
    <xf numFmtId="171" fontId="3" fillId="35" borderId="16" xfId="42" applyFont="1" applyFill="1" applyBorder="1" applyAlignment="1">
      <alignment horizontal="left"/>
    </xf>
    <xf numFmtId="171" fontId="3" fillId="35" borderId="17" xfId="42" applyFont="1" applyFill="1" applyBorder="1" applyAlignment="1">
      <alignment horizontal="left"/>
    </xf>
    <xf numFmtId="171" fontId="3" fillId="38" borderId="16" xfId="42" applyFont="1" applyFill="1" applyBorder="1" applyAlignment="1">
      <alignment horizontal="left"/>
    </xf>
    <xf numFmtId="171" fontId="3" fillId="35" borderId="57" xfId="42" applyFont="1" applyFill="1" applyBorder="1" applyAlignment="1">
      <alignment horizontal="left"/>
    </xf>
    <xf numFmtId="171" fontId="3" fillId="35" borderId="59" xfId="42" applyFont="1" applyFill="1" applyBorder="1" applyAlignment="1">
      <alignment horizontal="left"/>
    </xf>
    <xf numFmtId="171" fontId="7" fillId="33" borderId="16" xfId="42" applyFont="1" applyFill="1" applyBorder="1" applyAlignment="1">
      <alignment horizontal="left"/>
    </xf>
    <xf numFmtId="171" fontId="7" fillId="33" borderId="17" xfId="42" applyFont="1" applyFill="1" applyBorder="1" applyAlignment="1">
      <alignment horizontal="left"/>
    </xf>
    <xf numFmtId="171" fontId="3" fillId="0" borderId="58" xfId="42" applyFont="1" applyBorder="1" applyAlignment="1">
      <alignment horizontal="left"/>
    </xf>
    <xf numFmtId="4" fontId="3" fillId="0" borderId="60" xfId="42" applyNumberFormat="1" applyFont="1" applyBorder="1" applyAlignment="1">
      <alignment horizontal="left"/>
    </xf>
    <xf numFmtId="4" fontId="3" fillId="0" borderId="49" xfId="42" applyNumberFormat="1" applyFont="1" applyBorder="1" applyAlignment="1">
      <alignment horizontal="left"/>
    </xf>
    <xf numFmtId="4" fontId="7" fillId="33" borderId="50" xfId="42" applyNumberFormat="1" applyFont="1" applyFill="1" applyBorder="1" applyAlignment="1">
      <alignment horizontal="left"/>
    </xf>
    <xf numFmtId="171" fontId="3" fillId="36" borderId="44" xfId="42" applyFont="1" applyFill="1" applyBorder="1" applyAlignment="1">
      <alignment horizontal="left"/>
    </xf>
    <xf numFmtId="171" fontId="3" fillId="36" borderId="45" xfId="42" applyFont="1" applyFill="1" applyBorder="1" applyAlignment="1">
      <alignment horizontal="left"/>
    </xf>
    <xf numFmtId="4" fontId="7" fillId="0" borderId="49" xfId="0" applyNumberFormat="1" applyFont="1" applyBorder="1" applyAlignment="1">
      <alignment horizontal="left"/>
    </xf>
    <xf numFmtId="4" fontId="7" fillId="0" borderId="50" xfId="0" applyNumberFormat="1" applyFont="1" applyBorder="1" applyAlignment="1">
      <alignment horizontal="left"/>
    </xf>
    <xf numFmtId="4" fontId="7" fillId="0" borderId="46" xfId="0" applyNumberFormat="1" applyFont="1" applyBorder="1" applyAlignment="1">
      <alignment horizontal="left"/>
    </xf>
    <xf numFmtId="4" fontId="3" fillId="0" borderId="47" xfId="42" applyNumberFormat="1" applyFont="1" applyBorder="1" applyAlignment="1">
      <alignment horizontal="left"/>
    </xf>
    <xf numFmtId="4" fontId="7" fillId="0" borderId="43" xfId="0" applyNumberFormat="1" applyFont="1" applyBorder="1" applyAlignment="1">
      <alignment horizontal="left"/>
    </xf>
    <xf numFmtId="4" fontId="3" fillId="0" borderId="44" xfId="42" applyNumberFormat="1" applyFont="1" applyFill="1" applyBorder="1" applyAlignment="1">
      <alignment horizontal="left"/>
    </xf>
    <xf numFmtId="4" fontId="3" fillId="33" borderId="51" xfId="42" applyNumberFormat="1" applyFont="1" applyFill="1" applyBorder="1" applyAlignment="1">
      <alignment horizontal="left"/>
    </xf>
    <xf numFmtId="4" fontId="3" fillId="33" borderId="52" xfId="42" applyNumberFormat="1" applyFont="1" applyFill="1" applyBorder="1" applyAlignment="1">
      <alignment horizontal="left"/>
    </xf>
    <xf numFmtId="4" fontId="7" fillId="0" borderId="41" xfId="0" applyNumberFormat="1" applyFont="1" applyBorder="1" applyAlignment="1">
      <alignment horizontal="left"/>
    </xf>
    <xf numFmtId="4" fontId="3" fillId="0" borderId="0" xfId="42" applyNumberFormat="1" applyFont="1" applyBorder="1" applyAlignment="1">
      <alignment horizontal="left"/>
    </xf>
    <xf numFmtId="4" fontId="7" fillId="0" borderId="39" xfId="0" applyNumberFormat="1" applyFont="1" applyBorder="1" applyAlignment="1">
      <alignment horizontal="left"/>
    </xf>
    <xf numFmtId="4" fontId="7" fillId="0" borderId="40" xfId="42" applyNumberFormat="1" applyFont="1" applyBorder="1" applyAlignment="1">
      <alignment horizontal="left"/>
    </xf>
    <xf numFmtId="4" fontId="7" fillId="0" borderId="42" xfId="42" applyNumberFormat="1" applyFont="1" applyBorder="1" applyAlignment="1">
      <alignment horizontal="left"/>
    </xf>
    <xf numFmtId="4" fontId="7" fillId="0" borderId="48" xfId="42" applyNumberFormat="1" applyFont="1" applyBorder="1" applyAlignment="1">
      <alignment horizontal="left"/>
    </xf>
    <xf numFmtId="4" fontId="7" fillId="0" borderId="61" xfId="42" applyNumberFormat="1" applyFont="1" applyBorder="1" applyAlignment="1">
      <alignment horizontal="left"/>
    </xf>
    <xf numFmtId="4" fontId="7" fillId="0" borderId="0" xfId="42" applyNumberFormat="1" applyFont="1" applyBorder="1" applyAlignment="1">
      <alignment horizontal="left"/>
    </xf>
    <xf numFmtId="4" fontId="7" fillId="0" borderId="43" xfId="42" applyNumberFormat="1" applyFont="1" applyFill="1" applyBorder="1" applyAlignment="1">
      <alignment horizontal="left"/>
    </xf>
    <xf numFmtId="4" fontId="3" fillId="0" borderId="52" xfId="42" applyNumberFormat="1" applyFont="1" applyBorder="1" applyAlignment="1">
      <alignment horizontal="left"/>
    </xf>
    <xf numFmtId="4" fontId="3" fillId="0" borderId="57" xfId="42" applyNumberFormat="1" applyFont="1" applyBorder="1" applyAlignment="1">
      <alignment horizontal="left"/>
    </xf>
    <xf numFmtId="4" fontId="7" fillId="33" borderId="41" xfId="42" applyNumberFormat="1" applyFont="1" applyFill="1" applyBorder="1" applyAlignment="1">
      <alignment horizontal="left"/>
    </xf>
    <xf numFmtId="4" fontId="7" fillId="0" borderId="16" xfId="42" applyNumberFormat="1" applyFont="1" applyBorder="1" applyAlignment="1">
      <alignment horizontal="left"/>
    </xf>
    <xf numFmtId="4" fontId="3" fillId="35" borderId="16" xfId="42" applyNumberFormat="1" applyFont="1" applyFill="1" applyBorder="1" applyAlignment="1">
      <alignment horizontal="left"/>
    </xf>
    <xf numFmtId="4" fontId="3" fillId="38" borderId="16" xfId="42" applyNumberFormat="1" applyFont="1" applyFill="1" applyBorder="1" applyAlignment="1">
      <alignment horizontal="left"/>
    </xf>
    <xf numFmtId="4" fontId="3" fillId="35" borderId="57" xfId="42" applyNumberFormat="1" applyFont="1" applyFill="1" applyBorder="1" applyAlignment="1">
      <alignment horizontal="left"/>
    </xf>
    <xf numFmtId="4" fontId="7" fillId="33" borderId="16" xfId="42" applyNumberFormat="1" applyFont="1" applyFill="1" applyBorder="1" applyAlignment="1">
      <alignment horizontal="left"/>
    </xf>
    <xf numFmtId="4" fontId="7" fillId="0" borderId="39" xfId="42" applyNumberFormat="1" applyFont="1" applyFill="1" applyBorder="1" applyAlignment="1">
      <alignment horizontal="left"/>
    </xf>
    <xf numFmtId="4" fontId="7" fillId="0" borderId="57" xfId="42" applyNumberFormat="1" applyFont="1" applyBorder="1" applyAlignment="1">
      <alignment horizontal="left"/>
    </xf>
    <xf numFmtId="4" fontId="7" fillId="0" borderId="59" xfId="42" applyNumberFormat="1" applyFont="1" applyBorder="1" applyAlignment="1">
      <alignment horizontal="left"/>
    </xf>
    <xf numFmtId="171" fontId="11" fillId="34" borderId="44" xfId="42" applyFont="1" applyFill="1" applyBorder="1" applyAlignment="1">
      <alignment horizontal="left"/>
    </xf>
    <xf numFmtId="4" fontId="3" fillId="0" borderId="62" xfId="42" applyNumberFormat="1" applyFont="1" applyBorder="1" applyAlignment="1">
      <alignment horizontal="left"/>
    </xf>
    <xf numFmtId="4" fontId="3" fillId="0" borderId="10" xfId="42" applyNumberFormat="1" applyFont="1" applyBorder="1" applyAlignment="1">
      <alignment horizontal="left"/>
    </xf>
    <xf numFmtId="4" fontId="3" fillId="0" borderId="63" xfId="42" applyNumberFormat="1" applyFont="1" applyBorder="1" applyAlignment="1">
      <alignment horizontal="left"/>
    </xf>
    <xf numFmtId="4" fontId="3" fillId="36" borderId="18" xfId="42" applyNumberFormat="1" applyFont="1" applyFill="1" applyBorder="1" applyAlignment="1">
      <alignment horizontal="left"/>
    </xf>
    <xf numFmtId="4" fontId="3" fillId="33" borderId="18" xfId="42" applyNumberFormat="1" applyFont="1" applyFill="1" applyBorder="1" applyAlignment="1">
      <alignment horizontal="left"/>
    </xf>
    <xf numFmtId="0" fontId="9" fillId="33" borderId="3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" fontId="3" fillId="0" borderId="62" xfId="42" applyNumberFormat="1" applyFont="1" applyFill="1" applyBorder="1" applyAlignment="1">
      <alignment horizontal="left"/>
    </xf>
    <xf numFmtId="4" fontId="3" fillId="34" borderId="18" xfId="42" applyNumberFormat="1" applyFont="1" applyFill="1" applyBorder="1" applyAlignment="1">
      <alignment horizontal="left"/>
    </xf>
    <xf numFmtId="171" fontId="3" fillId="0" borderId="49" xfId="42" applyFont="1" applyFill="1" applyBorder="1" applyAlignment="1">
      <alignment horizontal="left"/>
    </xf>
    <xf numFmtId="171" fontId="3" fillId="0" borderId="50" xfId="42" applyFont="1" applyFill="1" applyBorder="1" applyAlignment="1">
      <alignment horizontal="left"/>
    </xf>
    <xf numFmtId="0" fontId="2" fillId="33" borderId="39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39" xfId="0" applyFont="1" applyBorder="1" applyAlignment="1">
      <alignment horizontal="center"/>
    </xf>
    <xf numFmtId="171" fontId="3" fillId="33" borderId="0" xfId="42" applyFont="1" applyFill="1" applyBorder="1" applyAlignment="1">
      <alignment horizontal="left"/>
    </xf>
    <xf numFmtId="0" fontId="2" fillId="33" borderId="43" xfId="0" applyFont="1" applyFill="1" applyBorder="1" applyAlignment="1">
      <alignment horizontal="left"/>
    </xf>
    <xf numFmtId="0" fontId="2" fillId="0" borderId="43" xfId="0" applyFont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9" fillId="0" borderId="39" xfId="0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2" fillId="33" borderId="40" xfId="0" applyFont="1" applyFill="1" applyBorder="1" applyAlignment="1">
      <alignment horizontal="center"/>
    </xf>
    <xf numFmtId="0" fontId="2" fillId="0" borderId="41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64" xfId="0" applyFont="1" applyBorder="1" applyAlignment="1">
      <alignment/>
    </xf>
    <xf numFmtId="0" fontId="2" fillId="33" borderId="2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left"/>
    </xf>
    <xf numFmtId="0" fontId="5" fillId="33" borderId="33" xfId="0" applyFont="1" applyFill="1" applyBorder="1" applyAlignment="1">
      <alignment horizontal="center"/>
    </xf>
    <xf numFmtId="171" fontId="7" fillId="0" borderId="0" xfId="42" applyFont="1" applyBorder="1" applyAlignment="1">
      <alignment horizontal="left"/>
    </xf>
    <xf numFmtId="0" fontId="9" fillId="13" borderId="11" xfId="0" applyFont="1" applyFill="1" applyBorder="1" applyAlignment="1">
      <alignment horizontal="center"/>
    </xf>
    <xf numFmtId="171" fontId="7" fillId="0" borderId="39" xfId="42" applyFont="1" applyFill="1" applyBorder="1" applyAlignment="1">
      <alignment horizontal="left"/>
    </xf>
    <xf numFmtId="0" fontId="2" fillId="0" borderId="31" xfId="0" applyFont="1" applyBorder="1" applyAlignment="1">
      <alignment horizontal="left"/>
    </xf>
    <xf numFmtId="4" fontId="3" fillId="0" borderId="16" xfId="0" applyNumberFormat="1" applyFont="1" applyBorder="1" applyAlignment="1">
      <alignment horizontal="left"/>
    </xf>
    <xf numFmtId="4" fontId="3" fillId="0" borderId="43" xfId="0" applyNumberFormat="1" applyFont="1" applyBorder="1" applyAlignment="1">
      <alignment horizontal="left"/>
    </xf>
    <xf numFmtId="171" fontId="3" fillId="13" borderId="17" xfId="42" applyFont="1" applyFill="1" applyBorder="1" applyAlignment="1">
      <alignment horizontal="left"/>
    </xf>
    <xf numFmtId="171" fontId="3" fillId="0" borderId="63" xfId="42" applyFont="1" applyBorder="1" applyAlignment="1">
      <alignment horizontal="left"/>
    </xf>
    <xf numFmtId="0" fontId="1" fillId="36" borderId="11" xfId="0" applyFont="1" applyFill="1" applyBorder="1" applyAlignment="1">
      <alignment horizontal="center"/>
    </xf>
    <xf numFmtId="0" fontId="9" fillId="33" borderId="41" xfId="0" applyFont="1" applyFill="1" applyBorder="1" applyAlignment="1">
      <alignment horizontal="center"/>
    </xf>
    <xf numFmtId="4" fontId="3" fillId="33" borderId="56" xfId="42" applyNumberFormat="1" applyFont="1" applyFill="1" applyBorder="1" applyAlignment="1">
      <alignment horizontal="left"/>
    </xf>
    <xf numFmtId="171" fontId="3" fillId="33" borderId="16" xfId="42" applyFont="1" applyFill="1" applyBorder="1" applyAlignment="1" quotePrefix="1">
      <alignment horizontal="left"/>
    </xf>
    <xf numFmtId="171" fontId="3" fillId="33" borderId="17" xfId="42" applyFont="1" applyFill="1" applyBorder="1" applyAlignment="1" quotePrefix="1">
      <alignment horizontal="left"/>
    </xf>
    <xf numFmtId="0" fontId="9" fillId="33" borderId="39" xfId="0" applyFont="1" applyFill="1" applyBorder="1" applyAlignment="1">
      <alignment horizontal="center"/>
    </xf>
    <xf numFmtId="0" fontId="9" fillId="0" borderId="39" xfId="0" applyFont="1" applyBorder="1" applyAlignment="1">
      <alignment/>
    </xf>
    <xf numFmtId="0" fontId="2" fillId="19" borderId="31" xfId="0" applyFont="1" applyFill="1" applyBorder="1" applyAlignment="1">
      <alignment horizontal="left"/>
    </xf>
    <xf numFmtId="0" fontId="2" fillId="19" borderId="43" xfId="0" applyFont="1" applyFill="1" applyBorder="1" applyAlignment="1">
      <alignment horizontal="center"/>
    </xf>
    <xf numFmtId="0" fontId="2" fillId="13" borderId="11" xfId="0" applyFont="1" applyFill="1" applyBorder="1" applyAlignment="1">
      <alignment/>
    </xf>
    <xf numFmtId="0" fontId="9" fillId="0" borderId="41" xfId="0" applyFont="1" applyBorder="1" applyAlignment="1">
      <alignment/>
    </xf>
    <xf numFmtId="171" fontId="7" fillId="33" borderId="42" xfId="42" applyFont="1" applyFill="1" applyBorder="1" applyAlignment="1">
      <alignment horizontal="left"/>
    </xf>
    <xf numFmtId="4" fontId="3" fillId="36" borderId="56" xfId="42" applyNumberFormat="1" applyFont="1" applyFill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9" fillId="33" borderId="43" xfId="0" applyFont="1" applyFill="1" applyBorder="1" applyAlignment="1">
      <alignment horizontal="center"/>
    </xf>
    <xf numFmtId="0" fontId="1" fillId="13" borderId="20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 wrapText="1"/>
    </xf>
    <xf numFmtId="0" fontId="3" fillId="33" borderId="38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4" fontId="0" fillId="39" borderId="30" xfId="0" applyNumberFormat="1" applyFont="1" applyFill="1" applyBorder="1" applyAlignment="1">
      <alignment horizontal="left"/>
    </xf>
    <xf numFmtId="4" fontId="3" fillId="0" borderId="41" xfId="0" applyNumberFormat="1" applyFont="1" applyBorder="1" applyAlignment="1">
      <alignment horizontal="left"/>
    </xf>
    <xf numFmtId="4" fontId="3" fillId="0" borderId="39" xfId="0" applyNumberFormat="1" applyFont="1" applyBorder="1" applyAlignment="1">
      <alignment horizontal="left"/>
    </xf>
    <xf numFmtId="0" fontId="2" fillId="35" borderId="15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9" fillId="33" borderId="30" xfId="0" applyFont="1" applyFill="1" applyBorder="1" applyAlignment="1">
      <alignment/>
    </xf>
    <xf numFmtId="0" fontId="9" fillId="19" borderId="24" xfId="0" applyFont="1" applyFill="1" applyBorder="1" applyAlignment="1">
      <alignment horizontal="center"/>
    </xf>
    <xf numFmtId="0" fontId="2" fillId="0" borderId="43" xfId="0" applyFont="1" applyBorder="1" applyAlignment="1">
      <alignment horizontal="left"/>
    </xf>
    <xf numFmtId="0" fontId="5" fillId="33" borderId="21" xfId="0" applyFont="1" applyFill="1" applyBorder="1" applyAlignment="1">
      <alignment horizontal="center"/>
    </xf>
    <xf numFmtId="0" fontId="9" fillId="33" borderId="19" xfId="0" applyFont="1" applyFill="1" applyBorder="1" applyAlignment="1">
      <alignment/>
    </xf>
    <xf numFmtId="49" fontId="6" fillId="33" borderId="0" xfId="0" applyNumberFormat="1" applyFont="1" applyFill="1" applyAlignment="1">
      <alignment horizontal="left"/>
    </xf>
    <xf numFmtId="0" fontId="2" fillId="19" borderId="65" xfId="0" applyFont="1" applyFill="1" applyBorder="1" applyAlignment="1">
      <alignment horizontal="center"/>
    </xf>
    <xf numFmtId="0" fontId="2" fillId="13" borderId="24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71" fontId="3" fillId="33" borderId="58" xfId="42" applyFont="1" applyFill="1" applyBorder="1" applyAlignment="1">
      <alignment horizontal="left"/>
    </xf>
    <xf numFmtId="4" fontId="7" fillId="33" borderId="0" xfId="42" applyNumberFormat="1" applyFont="1" applyFill="1" applyBorder="1" applyAlignment="1">
      <alignment horizontal="left"/>
    </xf>
    <xf numFmtId="0" fontId="2" fillId="13" borderId="31" xfId="0" applyFont="1" applyFill="1" applyBorder="1" applyAlignment="1">
      <alignment horizontal="left"/>
    </xf>
    <xf numFmtId="0" fontId="9" fillId="33" borderId="22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43" xfId="0" applyFont="1" applyBorder="1" applyAlignment="1">
      <alignment horizontal="left"/>
    </xf>
    <xf numFmtId="171" fontId="3" fillId="33" borderId="18" xfId="42" applyFont="1" applyFill="1" applyBorder="1" applyAlignment="1">
      <alignment horizontal="left"/>
    </xf>
    <xf numFmtId="171" fontId="7" fillId="0" borderId="16" xfId="42" applyFont="1" applyBorder="1" applyAlignment="1">
      <alignment horizontal="center"/>
    </xf>
    <xf numFmtId="4" fontId="3" fillId="0" borderId="40" xfId="42" applyNumberFormat="1" applyFont="1" applyBorder="1" applyAlignment="1">
      <alignment horizontal="center"/>
    </xf>
    <xf numFmtId="171" fontId="3" fillId="0" borderId="40" xfId="42" applyFont="1" applyBorder="1" applyAlignment="1">
      <alignment horizontal="center"/>
    </xf>
    <xf numFmtId="4" fontId="7" fillId="0" borderId="16" xfId="42" applyNumberFormat="1" applyFont="1" applyBorder="1" applyAlignment="1">
      <alignment horizontal="center"/>
    </xf>
    <xf numFmtId="4" fontId="3" fillId="34" borderId="16" xfId="42" applyNumberFormat="1" applyFont="1" applyFill="1" applyBorder="1" applyAlignment="1">
      <alignment horizontal="center"/>
    </xf>
    <xf numFmtId="4" fontId="7" fillId="33" borderId="16" xfId="42" applyNumberFormat="1" applyFont="1" applyFill="1" applyBorder="1" applyAlignment="1">
      <alignment horizontal="center"/>
    </xf>
    <xf numFmtId="171" fontId="7" fillId="33" borderId="16" xfId="42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4" fontId="3" fillId="36" borderId="44" xfId="42" applyNumberFormat="1" applyFont="1" applyFill="1" applyBorder="1" applyAlignment="1">
      <alignment horizontal="center"/>
    </xf>
    <xf numFmtId="4" fontId="3" fillId="36" borderId="48" xfId="42" applyNumberFormat="1" applyFont="1" applyFill="1" applyBorder="1" applyAlignment="1">
      <alignment horizontal="center"/>
    </xf>
    <xf numFmtId="4" fontId="3" fillId="0" borderId="43" xfId="42" applyNumberFormat="1" applyFont="1" applyBorder="1" applyAlignment="1">
      <alignment horizontal="center"/>
    </xf>
    <xf numFmtId="4" fontId="3" fillId="0" borderId="39" xfId="42" applyNumberFormat="1" applyFont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4" fontId="3" fillId="0" borderId="57" xfId="0" applyNumberFormat="1" applyFont="1" applyBorder="1" applyAlignment="1">
      <alignment horizontal="left"/>
    </xf>
    <xf numFmtId="4" fontId="3" fillId="0" borderId="47" xfId="0" applyNumberFormat="1" applyFont="1" applyBorder="1" applyAlignment="1">
      <alignment horizontal="left"/>
    </xf>
    <xf numFmtId="0" fontId="2" fillId="35" borderId="29" xfId="0" applyFont="1" applyFill="1" applyBorder="1" applyAlignment="1">
      <alignment horizontal="left"/>
    </xf>
    <xf numFmtId="4" fontId="3" fillId="35" borderId="16" xfId="0" applyNumberFormat="1" applyFont="1" applyFill="1" applyBorder="1" applyAlignment="1">
      <alignment horizontal="left"/>
    </xf>
    <xf numFmtId="4" fontId="3" fillId="35" borderId="52" xfId="0" applyNumberFormat="1" applyFont="1" applyFill="1" applyBorder="1" applyAlignment="1">
      <alignment horizontal="left"/>
    </xf>
    <xf numFmtId="171" fontId="3" fillId="35" borderId="52" xfId="42" applyFont="1" applyFill="1" applyBorder="1" applyAlignment="1">
      <alignment horizontal="left"/>
    </xf>
    <xf numFmtId="4" fontId="3" fillId="35" borderId="43" xfId="0" applyNumberFormat="1" applyFont="1" applyFill="1" applyBorder="1" applyAlignment="1">
      <alignment horizontal="left"/>
    </xf>
    <xf numFmtId="4" fontId="3" fillId="35" borderId="47" xfId="0" applyNumberFormat="1" applyFont="1" applyFill="1" applyBorder="1" applyAlignment="1">
      <alignment horizontal="left"/>
    </xf>
    <xf numFmtId="171" fontId="3" fillId="35" borderId="47" xfId="42" applyFont="1" applyFill="1" applyBorder="1" applyAlignment="1">
      <alignment horizontal="left"/>
    </xf>
    <xf numFmtId="171" fontId="3" fillId="33" borderId="46" xfId="42" applyFont="1" applyFill="1" applyBorder="1" applyAlignment="1">
      <alignment horizontal="left"/>
    </xf>
    <xf numFmtId="0" fontId="2" fillId="0" borderId="43" xfId="0" applyFont="1" applyBorder="1" applyAlignment="1">
      <alignment/>
    </xf>
    <xf numFmtId="171" fontId="3" fillId="0" borderId="59" xfId="42" applyFont="1" applyBorder="1" applyAlignment="1">
      <alignment horizontal="left"/>
    </xf>
    <xf numFmtId="0" fontId="2" fillId="13" borderId="26" xfId="0" applyFont="1" applyFill="1" applyBorder="1" applyAlignment="1">
      <alignment horizontal="center"/>
    </xf>
    <xf numFmtId="4" fontId="3" fillId="0" borderId="40" xfId="42" applyNumberFormat="1" applyFont="1" applyFill="1" applyBorder="1" applyAlignment="1">
      <alignment horizontal="left"/>
    </xf>
    <xf numFmtId="171" fontId="3" fillId="0" borderId="40" xfId="42" applyFont="1" applyFill="1" applyBorder="1" applyAlignment="1">
      <alignment horizontal="left"/>
    </xf>
    <xf numFmtId="171" fontId="3" fillId="0" borderId="43" xfId="42" applyFont="1" applyFill="1" applyBorder="1" applyAlignment="1">
      <alignment horizontal="left"/>
    </xf>
    <xf numFmtId="171" fontId="3" fillId="0" borderId="41" xfId="42" applyFont="1" applyFill="1" applyBorder="1" applyAlignment="1">
      <alignment horizontal="left"/>
    </xf>
    <xf numFmtId="171" fontId="7" fillId="0" borderId="22" xfId="42" applyFont="1" applyBorder="1" applyAlignment="1">
      <alignment horizontal="left"/>
    </xf>
    <xf numFmtId="4" fontId="3" fillId="0" borderId="43" xfId="0" applyNumberFormat="1" applyFont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left"/>
    </xf>
    <xf numFmtId="0" fontId="5" fillId="33" borderId="40" xfId="0" applyFont="1" applyFill="1" applyBorder="1" applyAlignment="1">
      <alignment horizontal="center"/>
    </xf>
    <xf numFmtId="0" fontId="55" fillId="33" borderId="66" xfId="0" applyFont="1" applyFill="1" applyBorder="1" applyAlignment="1">
      <alignment horizontal="center" vertical="center" wrapText="1"/>
    </xf>
    <xf numFmtId="0" fontId="55" fillId="33" borderId="67" xfId="0" applyFont="1" applyFill="1" applyBorder="1" applyAlignment="1">
      <alignment horizontal="center" vertical="center" wrapText="1"/>
    </xf>
    <xf numFmtId="0" fontId="56" fillId="33" borderId="68" xfId="0" applyFont="1" applyFill="1" applyBorder="1" applyAlignment="1">
      <alignment vertical="center" wrapText="1"/>
    </xf>
    <xf numFmtId="0" fontId="55" fillId="33" borderId="30" xfId="0" applyFont="1" applyFill="1" applyBorder="1" applyAlignment="1">
      <alignment vertical="center" wrapText="1"/>
    </xf>
    <xf numFmtId="0" fontId="55" fillId="33" borderId="21" xfId="0" applyFont="1" applyFill="1" applyBorder="1" applyAlignment="1">
      <alignment vertical="center" wrapText="1"/>
    </xf>
    <xf numFmtId="0" fontId="2" fillId="0" borderId="69" xfId="0" applyFont="1" applyBorder="1" applyAlignment="1">
      <alignment/>
    </xf>
    <xf numFmtId="4" fontId="3" fillId="33" borderId="60" xfId="42" applyNumberFormat="1" applyFont="1" applyFill="1" applyBorder="1" applyAlignment="1">
      <alignment horizontal="left"/>
    </xf>
    <xf numFmtId="4" fontId="3" fillId="0" borderId="16" xfId="42" applyNumberFormat="1" applyFont="1" applyFill="1" applyBorder="1" applyAlignment="1">
      <alignment horizontal="left"/>
    </xf>
    <xf numFmtId="171" fontId="3" fillId="0" borderId="16" xfId="42" applyFont="1" applyFill="1" applyBorder="1" applyAlignment="1">
      <alignment horizontal="left"/>
    </xf>
    <xf numFmtId="171" fontId="3" fillId="0" borderId="17" xfId="42" applyFont="1" applyFill="1" applyBorder="1" applyAlignment="1">
      <alignment horizontal="left"/>
    </xf>
    <xf numFmtId="4" fontId="3" fillId="33" borderId="47" xfId="42" applyNumberFormat="1" applyFont="1" applyFill="1" applyBorder="1" applyAlignment="1">
      <alignment horizontal="left"/>
    </xf>
    <xf numFmtId="0" fontId="10" fillId="34" borderId="11" xfId="0" applyFont="1" applyFill="1" applyBorder="1" applyAlignment="1">
      <alignment horizontal="center"/>
    </xf>
    <xf numFmtId="171" fontId="3" fillId="0" borderId="44" xfId="42" applyFont="1" applyFill="1" applyBorder="1" applyAlignment="1">
      <alignment horizontal="left"/>
    </xf>
    <xf numFmtId="171" fontId="3" fillId="0" borderId="45" xfId="42" applyFont="1" applyFill="1" applyBorder="1" applyAlignment="1">
      <alignment horizontal="left"/>
    </xf>
    <xf numFmtId="171" fontId="3" fillId="0" borderId="48" xfId="42" applyFont="1" applyFill="1" applyBorder="1" applyAlignment="1">
      <alignment horizontal="left"/>
    </xf>
    <xf numFmtId="171" fontId="3" fillId="38" borderId="17" xfId="42" applyFont="1" applyFill="1" applyBorder="1" applyAlignment="1">
      <alignment horizontal="left"/>
    </xf>
    <xf numFmtId="4" fontId="3" fillId="13" borderId="31" xfId="42" applyNumberFormat="1" applyFont="1" applyFill="1" applyBorder="1" applyAlignment="1">
      <alignment horizontal="left"/>
    </xf>
    <xf numFmtId="4" fontId="3" fillId="0" borderId="23" xfId="42" applyNumberFormat="1" applyFont="1" applyBorder="1" applyAlignment="1">
      <alignment horizontal="left"/>
    </xf>
    <xf numFmtId="4" fontId="3" fillId="0" borderId="28" xfId="42" applyNumberFormat="1" applyFont="1" applyBorder="1" applyAlignment="1">
      <alignment horizontal="left"/>
    </xf>
    <xf numFmtId="4" fontId="3" fillId="0" borderId="69" xfId="42" applyNumberFormat="1" applyFont="1" applyBorder="1" applyAlignment="1">
      <alignment horizontal="left"/>
    </xf>
    <xf numFmtId="4" fontId="3" fillId="36" borderId="31" xfId="42" applyNumberFormat="1" applyFont="1" applyFill="1" applyBorder="1" applyAlignment="1">
      <alignment horizontal="left"/>
    </xf>
    <xf numFmtId="4" fontId="3" fillId="33" borderId="28" xfId="42" applyNumberFormat="1" applyFont="1" applyFill="1" applyBorder="1" applyAlignment="1">
      <alignment horizontal="left"/>
    </xf>
    <xf numFmtId="4" fontId="3" fillId="33" borderId="31" xfId="42" applyNumberFormat="1" applyFont="1" applyFill="1" applyBorder="1" applyAlignment="1">
      <alignment horizontal="left"/>
    </xf>
    <xf numFmtId="4" fontId="3" fillId="0" borderId="31" xfId="42" applyNumberFormat="1" applyFont="1" applyBorder="1" applyAlignment="1">
      <alignment horizontal="left"/>
    </xf>
    <xf numFmtId="171" fontId="3" fillId="0" borderId="69" xfId="42" applyFont="1" applyBorder="1" applyAlignment="1">
      <alignment horizontal="left"/>
    </xf>
    <xf numFmtId="4" fontId="3" fillId="0" borderId="29" xfId="42" applyNumberFormat="1" applyFont="1" applyBorder="1" applyAlignment="1">
      <alignment horizontal="left"/>
    </xf>
    <xf numFmtId="4" fontId="3" fillId="0" borderId="64" xfId="42" applyNumberFormat="1" applyFont="1" applyBorder="1" applyAlignment="1">
      <alignment horizontal="left"/>
    </xf>
    <xf numFmtId="4" fontId="3" fillId="33" borderId="29" xfId="42" applyNumberFormat="1" applyFont="1" applyFill="1" applyBorder="1" applyAlignment="1">
      <alignment horizontal="left"/>
    </xf>
    <xf numFmtId="4" fontId="3" fillId="33" borderId="64" xfId="42" applyNumberFormat="1" applyFont="1" applyFill="1" applyBorder="1" applyAlignment="1">
      <alignment horizontal="left"/>
    </xf>
    <xf numFmtId="4" fontId="3" fillId="33" borderId="69" xfId="42" applyNumberFormat="1" applyFont="1" applyFill="1" applyBorder="1" applyAlignment="1">
      <alignment horizontal="left"/>
    </xf>
    <xf numFmtId="4" fontId="3" fillId="33" borderId="23" xfId="42" applyNumberFormat="1" applyFont="1" applyFill="1" applyBorder="1" applyAlignment="1">
      <alignment horizontal="left"/>
    </xf>
    <xf numFmtId="4" fontId="3" fillId="0" borderId="69" xfId="42" applyNumberFormat="1" applyFont="1" applyFill="1" applyBorder="1" applyAlignment="1">
      <alignment horizontal="left"/>
    </xf>
    <xf numFmtId="4" fontId="3" fillId="34" borderId="31" xfId="42" applyNumberFormat="1" applyFont="1" applyFill="1" applyBorder="1" applyAlignment="1">
      <alignment horizontal="left"/>
    </xf>
    <xf numFmtId="4" fontId="3" fillId="0" borderId="64" xfId="42" applyNumberFormat="1" applyFont="1" applyFill="1" applyBorder="1" applyAlignment="1">
      <alignment horizontal="left"/>
    </xf>
    <xf numFmtId="4" fontId="3" fillId="0" borderId="23" xfId="42" applyNumberFormat="1" applyFont="1" applyFill="1" applyBorder="1" applyAlignment="1">
      <alignment horizontal="left"/>
    </xf>
    <xf numFmtId="4" fontId="7" fillId="33" borderId="64" xfId="42" applyNumberFormat="1" applyFont="1" applyFill="1" applyBorder="1" applyAlignment="1">
      <alignment horizontal="left"/>
    </xf>
    <xf numFmtId="0" fontId="2" fillId="0" borderId="31" xfId="0" applyFont="1" applyBorder="1" applyAlignment="1">
      <alignment horizontal="center"/>
    </xf>
    <xf numFmtId="171" fontId="3" fillId="0" borderId="64" xfId="42" applyFont="1" applyBorder="1" applyAlignment="1">
      <alignment horizontal="left"/>
    </xf>
    <xf numFmtId="4" fontId="3" fillId="35" borderId="29" xfId="42" applyNumberFormat="1" applyFont="1" applyFill="1" applyBorder="1" applyAlignment="1">
      <alignment horizontal="left"/>
    </xf>
    <xf numFmtId="4" fontId="3" fillId="35" borderId="31" xfId="42" applyNumberFormat="1" applyFont="1" applyFill="1" applyBorder="1" applyAlignment="1">
      <alignment horizontal="left"/>
    </xf>
    <xf numFmtId="4" fontId="3" fillId="38" borderId="31" xfId="42" applyNumberFormat="1" applyFont="1" applyFill="1" applyBorder="1" applyAlignment="1">
      <alignment horizontal="left"/>
    </xf>
    <xf numFmtId="171" fontId="3" fillId="33" borderId="64" xfId="42" applyFont="1" applyFill="1" applyBorder="1" applyAlignment="1">
      <alignment horizontal="left"/>
    </xf>
    <xf numFmtId="171" fontId="3" fillId="33" borderId="69" xfId="42" applyFont="1" applyFill="1" applyBorder="1" applyAlignment="1">
      <alignment horizontal="left"/>
    </xf>
    <xf numFmtId="4" fontId="3" fillId="35" borderId="28" xfId="0" applyNumberFormat="1" applyFont="1" applyFill="1" applyBorder="1" applyAlignment="1">
      <alignment horizontal="left"/>
    </xf>
    <xf numFmtId="4" fontId="3" fillId="0" borderId="28" xfId="0" applyNumberFormat="1" applyFont="1" applyBorder="1" applyAlignment="1">
      <alignment horizontal="left"/>
    </xf>
    <xf numFmtId="4" fontId="3" fillId="0" borderId="31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4" fontId="7" fillId="0" borderId="23" xfId="42" applyNumberFormat="1" applyFont="1" applyFill="1" applyBorder="1" applyAlignment="1">
      <alignment horizontal="left"/>
    </xf>
    <xf numFmtId="4" fontId="3" fillId="35" borderId="47" xfId="42" applyNumberFormat="1" applyFont="1" applyFill="1" applyBorder="1" applyAlignment="1">
      <alignment horizontal="left"/>
    </xf>
    <xf numFmtId="4" fontId="3" fillId="33" borderId="70" xfId="42" applyNumberFormat="1" applyFont="1" applyFill="1" applyBorder="1" applyAlignment="1">
      <alignment horizontal="left"/>
    </xf>
    <xf numFmtId="4" fontId="3" fillId="33" borderId="71" xfId="42" applyNumberFormat="1" applyFont="1" applyFill="1" applyBorder="1" applyAlignment="1">
      <alignment horizontal="left"/>
    </xf>
    <xf numFmtId="4" fontId="3" fillId="34" borderId="31" xfId="42" applyNumberFormat="1" applyFont="1" applyFill="1" applyBorder="1" applyAlignment="1">
      <alignment horizontal="center"/>
    </xf>
    <xf numFmtId="4" fontId="3" fillId="33" borderId="31" xfId="42" applyNumberFormat="1" applyFont="1" applyFill="1" applyBorder="1" applyAlignment="1">
      <alignment horizontal="center"/>
    </xf>
    <xf numFmtId="4" fontId="3" fillId="0" borderId="54" xfId="42" applyNumberFormat="1" applyFont="1" applyBorder="1" applyAlignment="1">
      <alignment horizontal="left"/>
    </xf>
    <xf numFmtId="4" fontId="3" fillId="36" borderId="68" xfId="42" applyNumberFormat="1" applyFont="1" applyFill="1" applyBorder="1" applyAlignment="1">
      <alignment horizontal="center"/>
    </xf>
    <xf numFmtId="4" fontId="3" fillId="36" borderId="72" xfId="42" applyNumberFormat="1" applyFont="1" applyFill="1" applyBorder="1" applyAlignment="1">
      <alignment horizontal="center"/>
    </xf>
    <xf numFmtId="4" fontId="3" fillId="33" borderId="0" xfId="42" applyNumberFormat="1" applyFont="1" applyFill="1" applyBorder="1" applyAlignment="1">
      <alignment horizontal="center"/>
    </xf>
    <xf numFmtId="4" fontId="3" fillId="0" borderId="69" xfId="42" applyNumberFormat="1" applyFont="1" applyBorder="1" applyAlignment="1">
      <alignment horizontal="center"/>
    </xf>
    <xf numFmtId="4" fontId="3" fillId="0" borderId="64" xfId="42" applyNumberFormat="1" applyFont="1" applyBorder="1" applyAlignment="1">
      <alignment horizontal="center"/>
    </xf>
    <xf numFmtId="4" fontId="3" fillId="0" borderId="46" xfId="42" applyNumberFormat="1" applyFont="1" applyBorder="1" applyAlignment="1">
      <alignment horizontal="left"/>
    </xf>
    <xf numFmtId="4" fontId="3" fillId="0" borderId="50" xfId="42" applyNumberFormat="1" applyFont="1" applyBorder="1" applyAlignment="1">
      <alignment horizontal="left"/>
    </xf>
    <xf numFmtId="4" fontId="3" fillId="0" borderId="43" xfId="0" applyNumberFormat="1" applyFont="1" applyFill="1" applyBorder="1" applyAlignment="1">
      <alignment horizontal="left"/>
    </xf>
    <xf numFmtId="0" fontId="7" fillId="0" borderId="69" xfId="0" applyFont="1" applyFill="1" applyBorder="1" applyAlignment="1">
      <alignment horizontal="left" vertical="top" wrapText="1"/>
    </xf>
    <xf numFmtId="0" fontId="7" fillId="0" borderId="64" xfId="0" applyFont="1" applyFill="1" applyBorder="1" applyAlignment="1">
      <alignment horizontal="left" vertical="top" wrapText="1"/>
    </xf>
    <xf numFmtId="4" fontId="3" fillId="0" borderId="43" xfId="0" applyNumberFormat="1" applyFont="1" applyFill="1" applyBorder="1" applyAlignment="1">
      <alignment horizontal="left" vertical="top"/>
    </xf>
    <xf numFmtId="1" fontId="7" fillId="0" borderId="69" xfId="0" applyNumberFormat="1" applyFont="1" applyFill="1" applyBorder="1" applyAlignment="1" applyProtection="1">
      <alignment horizontal="left" vertical="top" wrapText="1"/>
      <protection locked="0"/>
    </xf>
    <xf numFmtId="0" fontId="7" fillId="0" borderId="69" xfId="0" applyFont="1" applyFill="1" applyBorder="1" applyAlignment="1" applyProtection="1">
      <alignment horizontal="left" vertical="top" wrapText="1"/>
      <protection locked="0"/>
    </xf>
    <xf numFmtId="0" fontId="7" fillId="33" borderId="69" xfId="0" applyFont="1" applyFill="1" applyBorder="1" applyAlignment="1">
      <alignment/>
    </xf>
    <xf numFmtId="1" fontId="7" fillId="0" borderId="69" xfId="0" applyNumberFormat="1" applyFont="1" applyFill="1" applyBorder="1" applyAlignment="1">
      <alignment horizontal="left" vertical="top"/>
    </xf>
    <xf numFmtId="0" fontId="7" fillId="0" borderId="69" xfId="0" applyFont="1" applyFill="1" applyBorder="1" applyAlignment="1">
      <alignment/>
    </xf>
    <xf numFmtId="0" fontId="7" fillId="0" borderId="69" xfId="0" applyNumberFormat="1" applyFont="1" applyFill="1" applyBorder="1" applyAlignment="1" applyProtection="1">
      <alignment horizontal="left" vertical="top" wrapText="1"/>
      <protection locked="0"/>
    </xf>
    <xf numFmtId="0" fontId="7" fillId="0" borderId="69" xfId="0" applyFont="1" applyFill="1" applyBorder="1" applyAlignment="1" applyProtection="1">
      <alignment horizontal="left" vertical="center" wrapText="1"/>
      <protection locked="0"/>
    </xf>
    <xf numFmtId="0" fontId="7" fillId="0" borderId="69" xfId="0" applyFont="1" applyFill="1" applyBorder="1" applyAlignment="1">
      <alignment horizontal="left"/>
    </xf>
    <xf numFmtId="0" fontId="0" fillId="33" borderId="69" xfId="0" applyFont="1" applyFill="1" applyBorder="1" applyAlignment="1">
      <alignment/>
    </xf>
    <xf numFmtId="0" fontId="7" fillId="0" borderId="69" xfId="0" applyFont="1" applyFill="1" applyBorder="1" applyAlignment="1">
      <alignment vertical="center"/>
    </xf>
    <xf numFmtId="4" fontId="7" fillId="0" borderId="50" xfId="0" applyNumberFormat="1" applyFont="1" applyFill="1" applyBorder="1" applyAlignment="1" applyProtection="1">
      <alignment horizontal="left" vertical="top"/>
      <protection locked="0"/>
    </xf>
    <xf numFmtId="4" fontId="7" fillId="0" borderId="50" xfId="0" applyNumberFormat="1" applyFont="1" applyFill="1" applyBorder="1" applyAlignment="1">
      <alignment horizontal="left"/>
    </xf>
    <xf numFmtId="4" fontId="7" fillId="0" borderId="50" xfId="0" applyNumberFormat="1" applyFont="1" applyFill="1" applyBorder="1" applyAlignment="1">
      <alignment horizontal="left" vertical="top"/>
    </xf>
    <xf numFmtId="4" fontId="7" fillId="0" borderId="43" xfId="0" applyNumberFormat="1" applyFont="1" applyFill="1" applyBorder="1" applyAlignment="1">
      <alignment horizontal="left"/>
    </xf>
    <xf numFmtId="4" fontId="7" fillId="0" borderId="43" xfId="0" applyNumberFormat="1" applyFont="1" applyFill="1" applyBorder="1" applyAlignment="1">
      <alignment horizontal="left" vertical="top"/>
    </xf>
    <xf numFmtId="4" fontId="7" fillId="33" borderId="43" xfId="0" applyNumberFormat="1" applyFont="1" applyFill="1" applyBorder="1" applyAlignment="1">
      <alignment horizontal="left"/>
    </xf>
    <xf numFmtId="4" fontId="7" fillId="0" borderId="43" xfId="0" applyNumberFormat="1" applyFont="1" applyFill="1" applyBorder="1" applyAlignment="1" applyProtection="1">
      <alignment horizontal="left" vertical="top"/>
      <protection locked="0"/>
    </xf>
    <xf numFmtId="171" fontId="3" fillId="0" borderId="10" xfId="42" applyFont="1" applyBorder="1" applyAlignment="1">
      <alignment horizontal="left"/>
    </xf>
    <xf numFmtId="171" fontId="3" fillId="0" borderId="62" xfId="42" applyFont="1" applyFill="1" applyBorder="1" applyAlignment="1">
      <alignment horizontal="left"/>
    </xf>
    <xf numFmtId="171" fontId="3" fillId="36" borderId="18" xfId="42" applyFont="1" applyFill="1" applyBorder="1" applyAlignment="1">
      <alignment horizontal="left"/>
    </xf>
    <xf numFmtId="171" fontId="3" fillId="34" borderId="18" xfId="42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4" fontId="3" fillId="0" borderId="29" xfId="42" applyNumberFormat="1" applyFont="1" applyFill="1" applyBorder="1" applyAlignment="1">
      <alignment horizontal="left"/>
    </xf>
    <xf numFmtId="0" fontId="9" fillId="0" borderId="40" xfId="0" applyFont="1" applyBorder="1" applyAlignment="1">
      <alignment/>
    </xf>
    <xf numFmtId="4" fontId="3" fillId="0" borderId="20" xfId="42" applyNumberFormat="1" applyFont="1" applyFill="1" applyBorder="1" applyAlignment="1">
      <alignment horizontal="left"/>
    </xf>
    <xf numFmtId="171" fontId="3" fillId="36" borderId="12" xfId="42" applyFont="1" applyFill="1" applyBorder="1" applyAlignment="1">
      <alignment horizontal="left"/>
    </xf>
    <xf numFmtId="0" fontId="1" fillId="13" borderId="29" xfId="0" applyFont="1" applyFill="1" applyBorder="1" applyAlignment="1">
      <alignment horizontal="center"/>
    </xf>
    <xf numFmtId="0" fontId="2" fillId="13" borderId="43" xfId="0" applyFont="1" applyFill="1" applyBorder="1" applyAlignment="1">
      <alignment horizontal="center"/>
    </xf>
    <xf numFmtId="0" fontId="9" fillId="0" borderId="55" xfId="0" applyFont="1" applyBorder="1" applyAlignment="1">
      <alignment/>
    </xf>
    <xf numFmtId="0" fontId="9" fillId="0" borderId="73" xfId="0" applyFont="1" applyBorder="1" applyAlignment="1">
      <alignment/>
    </xf>
    <xf numFmtId="0" fontId="9" fillId="0" borderId="60" xfId="0" applyFont="1" applyBorder="1" applyAlignment="1">
      <alignment/>
    </xf>
    <xf numFmtId="0" fontId="9" fillId="33" borderId="40" xfId="0" applyFont="1" applyFill="1" applyBorder="1" applyAlignment="1">
      <alignment horizontal="center"/>
    </xf>
    <xf numFmtId="4" fontId="3" fillId="40" borderId="51" xfId="42" applyNumberFormat="1" applyFont="1" applyFill="1" applyBorder="1" applyAlignment="1">
      <alignment horizontal="left"/>
    </xf>
    <xf numFmtId="171" fontId="3" fillId="40" borderId="51" xfId="42" applyFont="1" applyFill="1" applyBorder="1" applyAlignment="1">
      <alignment horizontal="left"/>
    </xf>
    <xf numFmtId="171" fontId="3" fillId="36" borderId="48" xfId="42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4" fontId="3" fillId="36" borderId="20" xfId="42" applyNumberFormat="1" applyFont="1" applyFill="1" applyBorder="1" applyAlignment="1">
      <alignment horizontal="left"/>
    </xf>
    <xf numFmtId="4" fontId="7" fillId="0" borderId="0" xfId="0" applyNumberFormat="1" applyFont="1" applyFill="1" applyBorder="1" applyAlignment="1">
      <alignment horizontal="left"/>
    </xf>
    <xf numFmtId="4" fontId="3" fillId="36" borderId="17" xfId="42" applyNumberFormat="1" applyFont="1" applyFill="1" applyBorder="1" applyAlignment="1">
      <alignment horizontal="left"/>
    </xf>
    <xf numFmtId="0" fontId="55" fillId="33" borderId="43" xfId="0" applyFont="1" applyFill="1" applyBorder="1" applyAlignment="1">
      <alignment horizontal="center" vertical="center" wrapText="1"/>
    </xf>
    <xf numFmtId="4" fontId="3" fillId="0" borderId="30" xfId="0" applyNumberFormat="1" applyFont="1" applyBorder="1" applyAlignment="1">
      <alignment horizontal="left"/>
    </xf>
    <xf numFmtId="4" fontId="3" fillId="0" borderId="33" xfId="0" applyNumberFormat="1" applyFont="1" applyBorder="1" applyAlignment="1">
      <alignment horizontal="left"/>
    </xf>
    <xf numFmtId="4" fontId="3" fillId="0" borderId="52" xfId="0" applyNumberFormat="1" applyFont="1" applyBorder="1" applyAlignment="1">
      <alignment horizontal="left"/>
    </xf>
    <xf numFmtId="0" fontId="4" fillId="13" borderId="13" xfId="0" applyFont="1" applyFill="1" applyBorder="1" applyAlignment="1">
      <alignment horizontal="center"/>
    </xf>
    <xf numFmtId="0" fontId="4" fillId="13" borderId="19" xfId="0" applyFont="1" applyFill="1" applyBorder="1" applyAlignment="1">
      <alignment horizontal="center"/>
    </xf>
    <xf numFmtId="0" fontId="9" fillId="33" borderId="39" xfId="0" applyFont="1" applyFill="1" applyBorder="1" applyAlignment="1">
      <alignment horizontal="left"/>
    </xf>
    <xf numFmtId="171" fontId="7" fillId="33" borderId="39" xfId="42" applyFont="1" applyFill="1" applyBorder="1" applyAlignment="1">
      <alignment horizontal="left"/>
    </xf>
    <xf numFmtId="0" fontId="3" fillId="35" borderId="19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center"/>
    </xf>
    <xf numFmtId="0" fontId="7" fillId="0" borderId="37" xfId="0" applyFont="1" applyFill="1" applyBorder="1" applyAlignment="1" applyProtection="1">
      <alignment horizontal="left" vertical="top" wrapText="1"/>
      <protection locked="0"/>
    </xf>
    <xf numFmtId="0" fontId="7" fillId="0" borderId="74" xfId="0" applyFont="1" applyFill="1" applyBorder="1" applyAlignment="1">
      <alignment horizontal="center"/>
    </xf>
    <xf numFmtId="0" fontId="7" fillId="0" borderId="74" xfId="0" applyFont="1" applyBorder="1" applyAlignment="1">
      <alignment vertical="center" wrapText="1"/>
    </xf>
    <xf numFmtId="49" fontId="7" fillId="0" borderId="74" xfId="0" applyNumberFormat="1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171" fontId="3" fillId="0" borderId="16" xfId="42" applyFont="1" applyBorder="1" applyAlignment="1">
      <alignment horizontal="center"/>
    </xf>
    <xf numFmtId="171" fontId="3" fillId="0" borderId="17" xfId="42" applyFont="1" applyBorder="1" applyAlignment="1">
      <alignment horizontal="center"/>
    </xf>
    <xf numFmtId="4" fontId="3" fillId="0" borderId="41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Border="1" applyAlignment="1">
      <alignment horizontal="center"/>
    </xf>
    <xf numFmtId="4" fontId="3" fillId="0" borderId="37" xfId="42" applyNumberFormat="1" applyFont="1" applyBorder="1" applyAlignment="1">
      <alignment horizontal="left"/>
    </xf>
    <xf numFmtId="0" fontId="2" fillId="13" borderId="13" xfId="0" applyFont="1" applyFill="1" applyBorder="1" applyAlignment="1">
      <alignment horizontal="left"/>
    </xf>
    <xf numFmtId="4" fontId="3" fillId="0" borderId="75" xfId="42" applyNumberFormat="1" applyFont="1" applyBorder="1" applyAlignment="1">
      <alignment horizontal="left"/>
    </xf>
    <xf numFmtId="0" fontId="55" fillId="33" borderId="46" xfId="0" applyFont="1" applyFill="1" applyBorder="1" applyAlignment="1">
      <alignment horizontal="center" vertical="center" wrapText="1"/>
    </xf>
    <xf numFmtId="0" fontId="55" fillId="33" borderId="33" xfId="0" applyFont="1" applyFill="1" applyBorder="1" applyAlignment="1">
      <alignment vertical="center" wrapText="1"/>
    </xf>
    <xf numFmtId="4" fontId="3" fillId="33" borderId="13" xfId="42" applyNumberFormat="1" applyFont="1" applyFill="1" applyBorder="1" applyAlignment="1">
      <alignment horizontal="left"/>
    </xf>
    <xf numFmtId="0" fontId="9" fillId="13" borderId="13" xfId="0" applyFont="1" applyFill="1" applyBorder="1" applyAlignment="1">
      <alignment horizontal="center"/>
    </xf>
    <xf numFmtId="4" fontId="3" fillId="0" borderId="21" xfId="0" applyNumberFormat="1" applyFont="1" applyBorder="1" applyAlignment="1">
      <alignment horizontal="left"/>
    </xf>
    <xf numFmtId="4" fontId="3" fillId="0" borderId="51" xfId="0" applyNumberFormat="1" applyFont="1" applyBorder="1" applyAlignment="1">
      <alignment horizontal="left"/>
    </xf>
    <xf numFmtId="171" fontId="3" fillId="0" borderId="51" xfId="42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4" fontId="3" fillId="0" borderId="20" xfId="42" applyNumberFormat="1" applyFont="1" applyBorder="1" applyAlignment="1">
      <alignment horizontal="left"/>
    </xf>
    <xf numFmtId="4" fontId="3" fillId="0" borderId="21" xfId="42" applyNumberFormat="1" applyFont="1" applyBorder="1" applyAlignment="1">
      <alignment horizontal="left"/>
    </xf>
    <xf numFmtId="0" fontId="7" fillId="0" borderId="64" xfId="0" applyFont="1" applyFill="1" applyBorder="1" applyAlignment="1" applyProtection="1">
      <alignment horizontal="left" vertical="top" wrapText="1"/>
      <protection locked="0"/>
    </xf>
    <xf numFmtId="0" fontId="7" fillId="0" borderId="43" xfId="0" applyFont="1" applyBorder="1" applyAlignment="1">
      <alignment horizontal="left"/>
    </xf>
    <xf numFmtId="4" fontId="0" fillId="0" borderId="43" xfId="0" applyNumberFormat="1" applyFont="1" applyBorder="1" applyAlignment="1">
      <alignment horizontal="left"/>
    </xf>
    <xf numFmtId="0" fontId="7" fillId="0" borderId="64" xfId="0" applyFont="1" applyFill="1" applyBorder="1" applyAlignment="1">
      <alignment/>
    </xf>
    <xf numFmtId="4" fontId="7" fillId="0" borderId="41" xfId="0" applyNumberFormat="1" applyFont="1" applyFill="1" applyBorder="1" applyAlignment="1">
      <alignment horizontal="left"/>
    </xf>
    <xf numFmtId="4" fontId="3" fillId="0" borderId="40" xfId="0" applyNumberFormat="1" applyFont="1" applyBorder="1" applyAlignment="1">
      <alignment horizontal="left"/>
    </xf>
    <xf numFmtId="0" fontId="7" fillId="0" borderId="23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9" fillId="13" borderId="43" xfId="0" applyFont="1" applyFill="1" applyBorder="1" applyAlignment="1">
      <alignment horizontal="center"/>
    </xf>
    <xf numFmtId="0" fontId="1" fillId="38" borderId="19" xfId="0" applyFont="1" applyFill="1" applyBorder="1" applyAlignment="1">
      <alignment horizontal="center"/>
    </xf>
    <xf numFmtId="4" fontId="3" fillId="38" borderId="57" xfId="42" applyNumberFormat="1" applyFont="1" applyFill="1" applyBorder="1" applyAlignment="1">
      <alignment horizontal="left"/>
    </xf>
    <xf numFmtId="171" fontId="3" fillId="38" borderId="57" xfId="42" applyFont="1" applyFill="1" applyBorder="1" applyAlignment="1">
      <alignment horizontal="left"/>
    </xf>
    <xf numFmtId="171" fontId="3" fillId="38" borderId="59" xfId="42" applyFont="1" applyFill="1" applyBorder="1" applyAlignment="1">
      <alignment horizontal="left"/>
    </xf>
    <xf numFmtId="171" fontId="3" fillId="0" borderId="62" xfId="42" applyFont="1" applyBorder="1" applyAlignment="1">
      <alignment horizontal="left"/>
    </xf>
    <xf numFmtId="0" fontId="3" fillId="33" borderId="37" xfId="0" applyFont="1" applyFill="1" applyBorder="1" applyAlignment="1">
      <alignment horizontal="center"/>
    </xf>
    <xf numFmtId="0" fontId="2" fillId="36" borderId="39" xfId="0" applyFont="1" applyFill="1" applyBorder="1" applyAlignment="1">
      <alignment horizontal="center"/>
    </xf>
    <xf numFmtId="0" fontId="2" fillId="33" borderId="76" xfId="0" applyFont="1" applyFill="1" applyBorder="1" applyAlignment="1">
      <alignment horizontal="left"/>
    </xf>
    <xf numFmtId="4" fontId="3" fillId="33" borderId="64" xfId="42" applyNumberFormat="1" applyFont="1" applyFill="1" applyBorder="1" applyAlignment="1">
      <alignment horizontal="center"/>
    </xf>
    <xf numFmtId="4" fontId="7" fillId="33" borderId="49" xfId="0" applyNumberFormat="1" applyFont="1" applyFill="1" applyBorder="1" applyAlignment="1">
      <alignment horizontal="left"/>
    </xf>
    <xf numFmtId="4" fontId="3" fillId="36" borderId="43" xfId="42" applyNumberFormat="1" applyFont="1" applyFill="1" applyBorder="1" applyAlignment="1">
      <alignment horizontal="left"/>
    </xf>
    <xf numFmtId="4" fontId="3" fillId="0" borderId="47" xfId="0" applyNumberFormat="1" applyFont="1" applyBorder="1" applyAlignment="1">
      <alignment horizontal="center"/>
    </xf>
    <xf numFmtId="177" fontId="3" fillId="13" borderId="13" xfId="42" applyNumberFormat="1" applyFont="1" applyFill="1" applyBorder="1" applyAlignment="1">
      <alignment horizontal="center"/>
    </xf>
    <xf numFmtId="4" fontId="3" fillId="13" borderId="20" xfId="42" applyNumberFormat="1" applyFont="1" applyFill="1" applyBorder="1" applyAlignment="1">
      <alignment horizontal="left"/>
    </xf>
    <xf numFmtId="4" fontId="3" fillId="0" borderId="77" xfId="42" applyNumberFormat="1" applyFont="1" applyBorder="1" applyAlignment="1">
      <alignment horizontal="left"/>
    </xf>
    <xf numFmtId="4" fontId="3" fillId="0" borderId="36" xfId="42" applyNumberFormat="1" applyFont="1" applyBorder="1" applyAlignment="1">
      <alignment horizontal="left"/>
    </xf>
    <xf numFmtId="4" fontId="3" fillId="0" borderId="78" xfId="42" applyNumberFormat="1" applyFont="1" applyBorder="1" applyAlignment="1">
      <alignment horizontal="left"/>
    </xf>
    <xf numFmtId="4" fontId="3" fillId="0" borderId="19" xfId="42" applyNumberFormat="1" applyFont="1" applyBorder="1" applyAlignment="1">
      <alignment horizontal="left"/>
    </xf>
    <xf numFmtId="4" fontId="3" fillId="34" borderId="77" xfId="42" applyNumberFormat="1" applyFont="1" applyFill="1" applyBorder="1" applyAlignment="1">
      <alignment horizontal="left"/>
    </xf>
    <xf numFmtId="4" fontId="3" fillId="34" borderId="78" xfId="42" applyNumberFormat="1" applyFont="1" applyFill="1" applyBorder="1" applyAlignment="1">
      <alignment horizontal="left"/>
    </xf>
    <xf numFmtId="4" fontId="3" fillId="0" borderId="11" xfId="42" applyNumberFormat="1" applyFont="1" applyBorder="1" applyAlignment="1">
      <alignment horizontal="left"/>
    </xf>
    <xf numFmtId="4" fontId="3" fillId="0" borderId="74" xfId="42" applyNumberFormat="1" applyFont="1" applyBorder="1" applyAlignment="1">
      <alignment horizontal="left"/>
    </xf>
    <xf numFmtId="4" fontId="3" fillId="33" borderId="11" xfId="42" applyNumberFormat="1" applyFont="1" applyFill="1" applyBorder="1" applyAlignment="1">
      <alignment horizontal="left"/>
    </xf>
    <xf numFmtId="4" fontId="3" fillId="33" borderId="30" xfId="42" applyNumberFormat="1" applyFont="1" applyFill="1" applyBorder="1" applyAlignment="1">
      <alignment horizontal="left"/>
    </xf>
    <xf numFmtId="4" fontId="3" fillId="33" borderId="33" xfId="42" applyNumberFormat="1" applyFont="1" applyFill="1" applyBorder="1" applyAlignment="1">
      <alignment horizontal="left"/>
    </xf>
    <xf numFmtId="4" fontId="3" fillId="0" borderId="30" xfId="42" applyNumberFormat="1" applyFont="1" applyBorder="1" applyAlignment="1">
      <alignment horizontal="left"/>
    </xf>
    <xf numFmtId="4" fontId="3" fillId="0" borderId="33" xfId="42" applyNumberFormat="1" applyFont="1" applyBorder="1" applyAlignment="1">
      <alignment horizontal="left"/>
    </xf>
    <xf numFmtId="4" fontId="3" fillId="33" borderId="21" xfId="42" applyNumberFormat="1" applyFont="1" applyFill="1" applyBorder="1" applyAlignment="1">
      <alignment horizontal="left"/>
    </xf>
    <xf numFmtId="4" fontId="3" fillId="33" borderId="19" xfId="42" applyNumberFormat="1" applyFont="1" applyFill="1" applyBorder="1" applyAlignment="1">
      <alignment horizontal="left"/>
    </xf>
    <xf numFmtId="4" fontId="3" fillId="33" borderId="20" xfId="42" applyNumberFormat="1" applyFont="1" applyFill="1" applyBorder="1" applyAlignment="1">
      <alignment horizontal="left"/>
    </xf>
    <xf numFmtId="4" fontId="3" fillId="33" borderId="37" xfId="42" applyNumberFormat="1" applyFont="1" applyFill="1" applyBorder="1" applyAlignment="1">
      <alignment horizontal="left"/>
    </xf>
    <xf numFmtId="4" fontId="3" fillId="0" borderId="55" xfId="42" applyNumberFormat="1" applyFont="1" applyBorder="1" applyAlignment="1">
      <alignment horizontal="left"/>
    </xf>
    <xf numFmtId="4" fontId="3" fillId="33" borderId="36" xfId="42" applyNumberFormat="1" applyFont="1" applyFill="1" applyBorder="1" applyAlignment="1">
      <alignment horizontal="left"/>
    </xf>
    <xf numFmtId="4" fontId="3" fillId="0" borderId="74" xfId="42" applyNumberFormat="1" applyFont="1" applyFill="1" applyBorder="1" applyAlignment="1">
      <alignment horizontal="left"/>
    </xf>
    <xf numFmtId="4" fontId="3" fillId="0" borderId="36" xfId="42" applyNumberFormat="1" applyFont="1" applyFill="1" applyBorder="1" applyAlignment="1">
      <alignment horizontal="left"/>
    </xf>
    <xf numFmtId="4" fontId="3" fillId="36" borderId="11" xfId="42" applyNumberFormat="1" applyFont="1" applyFill="1" applyBorder="1" applyAlignment="1">
      <alignment horizontal="left"/>
    </xf>
    <xf numFmtId="4" fontId="3" fillId="0" borderId="47" xfId="42" applyNumberFormat="1" applyFont="1" applyFill="1" applyBorder="1" applyAlignment="1">
      <alignment horizontal="left"/>
    </xf>
    <xf numFmtId="4" fontId="3" fillId="0" borderId="54" xfId="42" applyNumberFormat="1" applyFont="1" applyFill="1" applyBorder="1" applyAlignment="1">
      <alignment horizontal="left"/>
    </xf>
    <xf numFmtId="4" fontId="3" fillId="36" borderId="79" xfId="42" applyNumberFormat="1" applyFont="1" applyFill="1" applyBorder="1" applyAlignment="1">
      <alignment horizontal="left"/>
    </xf>
    <xf numFmtId="4" fontId="3" fillId="34" borderId="56" xfId="42" applyNumberFormat="1" applyFont="1" applyFill="1" applyBorder="1" applyAlignment="1">
      <alignment horizontal="left"/>
    </xf>
    <xf numFmtId="4" fontId="3" fillId="0" borderId="60" xfId="0" applyNumberFormat="1" applyFont="1" applyBorder="1" applyAlignment="1">
      <alignment horizontal="center"/>
    </xf>
    <xf numFmtId="4" fontId="3" fillId="0" borderId="80" xfId="42" applyNumberFormat="1" applyFont="1" applyBorder="1" applyAlignment="1">
      <alignment horizontal="left"/>
    </xf>
    <xf numFmtId="4" fontId="3" fillId="0" borderId="55" xfId="42" applyNumberFormat="1" applyFont="1" applyFill="1" applyBorder="1" applyAlignment="1">
      <alignment horizontal="left"/>
    </xf>
    <xf numFmtId="4" fontId="3" fillId="35" borderId="20" xfId="42" applyNumberFormat="1" applyFont="1" applyFill="1" applyBorder="1" applyAlignment="1">
      <alignment horizontal="left"/>
    </xf>
    <xf numFmtId="4" fontId="3" fillId="0" borderId="81" xfId="42" applyNumberFormat="1" applyFont="1" applyBorder="1" applyAlignment="1">
      <alignment horizontal="left"/>
    </xf>
    <xf numFmtId="4" fontId="3" fillId="35" borderId="43" xfId="42" applyNumberFormat="1" applyFont="1" applyFill="1" applyBorder="1" applyAlignment="1">
      <alignment horizontal="left"/>
    </xf>
    <xf numFmtId="4" fontId="3" fillId="33" borderId="73" xfId="42" applyNumberFormat="1" applyFont="1" applyFill="1" applyBorder="1" applyAlignment="1">
      <alignment horizontal="left"/>
    </xf>
    <xf numFmtId="4" fontId="3" fillId="33" borderId="81" xfId="42" applyNumberFormat="1" applyFont="1" applyFill="1" applyBorder="1" applyAlignment="1">
      <alignment horizontal="left"/>
    </xf>
    <xf numFmtId="4" fontId="3" fillId="0" borderId="55" xfId="0" applyNumberFormat="1" applyFont="1" applyBorder="1" applyAlignment="1">
      <alignment horizontal="left"/>
    </xf>
    <xf numFmtId="4" fontId="3" fillId="0" borderId="60" xfId="0" applyNumberFormat="1" applyFont="1" applyBorder="1" applyAlignment="1">
      <alignment horizontal="left"/>
    </xf>
    <xf numFmtId="4" fontId="3" fillId="0" borderId="54" xfId="0" applyNumberFormat="1" applyFont="1" applyBorder="1" applyAlignment="1">
      <alignment horizontal="left"/>
    </xf>
    <xf numFmtId="4" fontId="3" fillId="35" borderId="54" xfId="0" applyNumberFormat="1" applyFont="1" applyFill="1" applyBorder="1" applyAlignment="1">
      <alignment horizontal="left"/>
    </xf>
    <xf numFmtId="4" fontId="7" fillId="0" borderId="30" xfId="42" applyNumberFormat="1" applyFont="1" applyBorder="1" applyAlignment="1">
      <alignment horizontal="left"/>
    </xf>
    <xf numFmtId="4" fontId="3" fillId="38" borderId="51" xfId="42" applyNumberFormat="1" applyFont="1" applyFill="1" applyBorder="1" applyAlignment="1">
      <alignment horizontal="left"/>
    </xf>
    <xf numFmtId="4" fontId="3" fillId="13" borderId="43" xfId="42" applyNumberFormat="1" applyFont="1" applyFill="1" applyBorder="1" applyAlignment="1">
      <alignment horizontal="left"/>
    </xf>
    <xf numFmtId="4" fontId="3" fillId="38" borderId="47" xfId="42" applyNumberFormat="1" applyFont="1" applyFill="1" applyBorder="1" applyAlignment="1">
      <alignment horizontal="left"/>
    </xf>
    <xf numFmtId="4" fontId="3" fillId="0" borderId="47" xfId="42" applyNumberFormat="1" applyFont="1" applyBorder="1" applyAlignment="1">
      <alignment horizontal="center"/>
    </xf>
    <xf numFmtId="4" fontId="3" fillId="0" borderId="73" xfId="42" applyNumberFormat="1" applyFont="1" applyBorder="1" applyAlignment="1">
      <alignment horizontal="center"/>
    </xf>
    <xf numFmtId="4" fontId="3" fillId="40" borderId="43" xfId="42" applyNumberFormat="1" applyFont="1" applyFill="1" applyBorder="1" applyAlignment="1">
      <alignment horizontal="left"/>
    </xf>
    <xf numFmtId="4" fontId="3" fillId="34" borderId="43" xfId="42" applyNumberFormat="1" applyFont="1" applyFill="1" applyBorder="1" applyAlignment="1">
      <alignment horizontal="center"/>
    </xf>
    <xf numFmtId="4" fontId="3" fillId="33" borderId="43" xfId="42" applyNumberFormat="1" applyFont="1" applyFill="1" applyBorder="1" applyAlignment="1">
      <alignment horizontal="center"/>
    </xf>
    <xf numFmtId="4" fontId="3" fillId="36" borderId="43" xfId="42" applyNumberFormat="1" applyFont="1" applyFill="1" applyBorder="1" applyAlignment="1">
      <alignment horizontal="center"/>
    </xf>
    <xf numFmtId="0" fontId="55" fillId="33" borderId="62" xfId="0" applyFont="1" applyFill="1" applyBorder="1" applyAlignment="1">
      <alignment horizontal="center" vertical="center" wrapText="1"/>
    </xf>
    <xf numFmtId="0" fontId="55" fillId="33" borderId="22" xfId="0" applyFont="1" applyFill="1" applyBorder="1" applyAlignment="1">
      <alignment vertical="center" wrapText="1"/>
    </xf>
    <xf numFmtId="0" fontId="55" fillId="36" borderId="39" xfId="0" applyFont="1" applyFill="1" applyBorder="1" applyAlignment="1">
      <alignment horizontal="center" vertical="center" wrapText="1"/>
    </xf>
    <xf numFmtId="0" fontId="55" fillId="36" borderId="41" xfId="0" applyFont="1" applyFill="1" applyBorder="1" applyAlignment="1">
      <alignment horizontal="center" vertical="center" wrapText="1"/>
    </xf>
    <xf numFmtId="0" fontId="55" fillId="36" borderId="33" xfId="0" applyFont="1" applyFill="1" applyBorder="1" applyAlignment="1">
      <alignment horizontal="center" vertical="center" wrapText="1"/>
    </xf>
    <xf numFmtId="0" fontId="55" fillId="36" borderId="22" xfId="0" applyFont="1" applyFill="1" applyBorder="1" applyAlignment="1">
      <alignment horizontal="center" vertical="center" wrapText="1"/>
    </xf>
    <xf numFmtId="0" fontId="2" fillId="36" borderId="41" xfId="0" applyFont="1" applyFill="1" applyBorder="1" applyAlignment="1">
      <alignment horizontal="center"/>
    </xf>
    <xf numFmtId="171" fontId="12" fillId="33" borderId="16" xfId="42" applyFont="1" applyFill="1" applyBorder="1" applyAlignment="1">
      <alignment horizontal="center"/>
    </xf>
    <xf numFmtId="171" fontId="12" fillId="0" borderId="16" xfId="42" applyFont="1" applyBorder="1" applyAlignment="1">
      <alignment horizontal="center"/>
    </xf>
    <xf numFmtId="171" fontId="11" fillId="0" borderId="40" xfId="42" applyFont="1" applyBorder="1" applyAlignment="1">
      <alignment horizontal="center"/>
    </xf>
    <xf numFmtId="171" fontId="11" fillId="34" borderId="16" xfId="42" applyFont="1" applyFill="1" applyBorder="1" applyAlignment="1">
      <alignment horizontal="left"/>
    </xf>
    <xf numFmtId="171" fontId="11" fillId="33" borderId="41" xfId="42" applyFont="1" applyFill="1" applyBorder="1" applyAlignment="1">
      <alignment horizontal="left"/>
    </xf>
    <xf numFmtId="171" fontId="11" fillId="33" borderId="43" xfId="42" applyFont="1" applyFill="1" applyBorder="1" applyAlignment="1">
      <alignment horizontal="left"/>
    </xf>
    <xf numFmtId="171" fontId="11" fillId="33" borderId="39" xfId="42" applyFont="1" applyFill="1" applyBorder="1" applyAlignment="1">
      <alignment horizontal="left"/>
    </xf>
    <xf numFmtId="171" fontId="11" fillId="36" borderId="16" xfId="42" applyFont="1" applyFill="1" applyBorder="1" applyAlignment="1">
      <alignment horizontal="left"/>
    </xf>
    <xf numFmtId="171" fontId="11" fillId="0" borderId="41" xfId="42" applyFont="1" applyBorder="1" applyAlignment="1">
      <alignment horizontal="left"/>
    </xf>
    <xf numFmtId="171" fontId="11" fillId="0" borderId="43" xfId="42" applyFont="1" applyBorder="1" applyAlignment="1">
      <alignment horizontal="left"/>
    </xf>
    <xf numFmtId="171" fontId="11" fillId="0" borderId="39" xfId="42" applyFont="1" applyBorder="1" applyAlignment="1">
      <alignment horizontal="left"/>
    </xf>
    <xf numFmtId="171" fontId="11" fillId="0" borderId="16" xfId="42" applyFont="1" applyBorder="1" applyAlignment="1">
      <alignment horizontal="left"/>
    </xf>
    <xf numFmtId="171" fontId="11" fillId="0" borderId="43" xfId="42" applyFont="1" applyFill="1" applyBorder="1" applyAlignment="1">
      <alignment horizontal="left"/>
    </xf>
    <xf numFmtId="171" fontId="11" fillId="0" borderId="41" xfId="42" applyFont="1" applyFill="1" applyBorder="1" applyAlignment="1">
      <alignment horizontal="left"/>
    </xf>
    <xf numFmtId="171" fontId="11" fillId="0" borderId="39" xfId="42" applyFont="1" applyFill="1" applyBorder="1" applyAlignment="1">
      <alignment horizontal="left"/>
    </xf>
    <xf numFmtId="171" fontId="11" fillId="33" borderId="16" xfId="42" applyFont="1" applyFill="1" applyBorder="1" applyAlignment="1">
      <alignment horizontal="left"/>
    </xf>
    <xf numFmtId="171" fontId="12" fillId="33" borderId="43" xfId="42" applyFont="1" applyFill="1" applyBorder="1" applyAlignment="1">
      <alignment horizontal="left"/>
    </xf>
    <xf numFmtId="171" fontId="11" fillId="36" borderId="44" xfId="42" applyFont="1" applyFill="1" applyBorder="1" applyAlignment="1">
      <alignment horizontal="left"/>
    </xf>
    <xf numFmtId="171" fontId="11" fillId="36" borderId="48" xfId="42" applyFont="1" applyFill="1" applyBorder="1" applyAlignment="1">
      <alignment horizontal="center"/>
    </xf>
    <xf numFmtId="4" fontId="11" fillId="0" borderId="43" xfId="42" applyNumberFormat="1" applyFont="1" applyBorder="1" applyAlignment="1">
      <alignment horizontal="left"/>
    </xf>
    <xf numFmtId="4" fontId="11" fillId="0" borderId="39" xfId="42" applyNumberFormat="1" applyFont="1" applyBorder="1" applyAlignment="1">
      <alignment horizontal="left"/>
    </xf>
    <xf numFmtId="4" fontId="11" fillId="33" borderId="41" xfId="42" applyNumberFormat="1" applyFont="1" applyFill="1" applyBorder="1" applyAlignment="1">
      <alignment horizontal="left"/>
    </xf>
    <xf numFmtId="171" fontId="11" fillId="38" borderId="16" xfId="42" applyFont="1" applyFill="1" applyBorder="1" applyAlignment="1">
      <alignment horizontal="left"/>
    </xf>
    <xf numFmtId="171" fontId="11" fillId="0" borderId="40" xfId="42" applyFont="1" applyFill="1" applyBorder="1" applyAlignment="1">
      <alignment horizontal="left"/>
    </xf>
    <xf numFmtId="171" fontId="11" fillId="0" borderId="16" xfId="42" applyFont="1" applyFill="1" applyBorder="1" applyAlignment="1">
      <alignment horizontal="left"/>
    </xf>
    <xf numFmtId="171" fontId="11" fillId="40" borderId="51" xfId="42" applyFont="1" applyFill="1" applyBorder="1" applyAlignment="1">
      <alignment horizontal="left"/>
    </xf>
    <xf numFmtId="171" fontId="11" fillId="0" borderId="44" xfId="42" applyFont="1" applyFill="1" applyBorder="1" applyAlignment="1">
      <alignment horizontal="left"/>
    </xf>
    <xf numFmtId="171" fontId="11" fillId="0" borderId="48" xfId="42" applyFont="1" applyFill="1" applyBorder="1" applyAlignment="1">
      <alignment horizontal="left"/>
    </xf>
    <xf numFmtId="171" fontId="11" fillId="38" borderId="57" xfId="42" applyFont="1" applyFill="1" applyBorder="1" applyAlignment="1">
      <alignment horizontal="left"/>
    </xf>
    <xf numFmtId="171" fontId="11" fillId="35" borderId="16" xfId="42" applyFont="1" applyFill="1" applyBorder="1" applyAlignment="1">
      <alignment horizontal="left"/>
    </xf>
    <xf numFmtId="171" fontId="11" fillId="33" borderId="52" xfId="42" applyFont="1" applyFill="1" applyBorder="1" applyAlignment="1">
      <alignment horizontal="left"/>
    </xf>
    <xf numFmtId="171" fontId="12" fillId="33" borderId="16" xfId="42" applyFont="1" applyFill="1" applyBorder="1" applyAlignment="1">
      <alignment horizontal="left"/>
    </xf>
    <xf numFmtId="171" fontId="12" fillId="0" borderId="41" xfId="42" applyFont="1" applyBorder="1" applyAlignment="1">
      <alignment horizontal="left"/>
    </xf>
    <xf numFmtId="171" fontId="12" fillId="0" borderId="39" xfId="42" applyFont="1" applyBorder="1" applyAlignment="1">
      <alignment horizontal="left"/>
    </xf>
    <xf numFmtId="171" fontId="12" fillId="0" borderId="43" xfId="42" applyFont="1" applyBorder="1" applyAlignment="1">
      <alignment horizontal="left"/>
    </xf>
    <xf numFmtId="171" fontId="12" fillId="0" borderId="16" xfId="42" applyFont="1" applyBorder="1" applyAlignment="1">
      <alignment horizontal="left"/>
    </xf>
    <xf numFmtId="171" fontId="12" fillId="0" borderId="40" xfId="42" applyFont="1" applyBorder="1" applyAlignment="1">
      <alignment horizontal="left"/>
    </xf>
    <xf numFmtId="171" fontId="11" fillId="0" borderId="57" xfId="42" applyFont="1" applyBorder="1" applyAlignment="1">
      <alignment horizontal="left"/>
    </xf>
    <xf numFmtId="171" fontId="11" fillId="0" borderId="52" xfId="42" applyFont="1" applyBorder="1" applyAlignment="1">
      <alignment horizontal="left"/>
    </xf>
    <xf numFmtId="4" fontId="11" fillId="35" borderId="16" xfId="42" applyNumberFormat="1" applyFont="1" applyFill="1" applyBorder="1" applyAlignment="1">
      <alignment horizontal="left"/>
    </xf>
    <xf numFmtId="4" fontId="11" fillId="13" borderId="16" xfId="42" applyNumberFormat="1" applyFont="1" applyFill="1" applyBorder="1" applyAlignment="1">
      <alignment horizontal="left"/>
    </xf>
    <xf numFmtId="4" fontId="11" fillId="0" borderId="40" xfId="42" applyNumberFormat="1" applyFont="1" applyFill="1" applyBorder="1" applyAlignment="1">
      <alignment horizontal="left"/>
    </xf>
    <xf numFmtId="4" fontId="11" fillId="0" borderId="39" xfId="42" applyNumberFormat="1" applyFont="1" applyFill="1" applyBorder="1" applyAlignment="1">
      <alignment horizontal="left"/>
    </xf>
    <xf numFmtId="4" fontId="11" fillId="33" borderId="43" xfId="42" applyNumberFormat="1" applyFont="1" applyFill="1" applyBorder="1" applyAlignment="1">
      <alignment horizontal="left"/>
    </xf>
    <xf numFmtId="171" fontId="12" fillId="0" borderId="39" xfId="42" applyFont="1" applyFill="1" applyBorder="1" applyAlignment="1">
      <alignment horizontal="left"/>
    </xf>
    <xf numFmtId="4" fontId="11" fillId="0" borderId="16" xfId="0" applyNumberFormat="1" applyFont="1" applyBorder="1" applyAlignment="1">
      <alignment horizontal="left"/>
    </xf>
    <xf numFmtId="171" fontId="11" fillId="35" borderId="52" xfId="42" applyFont="1" applyFill="1" applyBorder="1" applyAlignment="1">
      <alignment horizontal="left"/>
    </xf>
    <xf numFmtId="4" fontId="11" fillId="0" borderId="57" xfId="0" applyNumberFormat="1" applyFont="1" applyBorder="1" applyAlignment="1">
      <alignment horizontal="left"/>
    </xf>
    <xf numFmtId="4" fontId="11" fillId="0" borderId="52" xfId="0" applyNumberFormat="1" applyFont="1" applyBorder="1" applyAlignment="1">
      <alignment horizontal="left"/>
    </xf>
    <xf numFmtId="171" fontId="11" fillId="0" borderId="51" xfId="42" applyFont="1" applyBorder="1" applyAlignment="1">
      <alignment horizontal="left"/>
    </xf>
    <xf numFmtId="171" fontId="11" fillId="35" borderId="47" xfId="42" applyFont="1" applyFill="1" applyBorder="1" applyAlignment="1">
      <alignment horizontal="left"/>
    </xf>
    <xf numFmtId="171" fontId="11" fillId="33" borderId="40" xfId="42" applyFont="1" applyFill="1" applyBorder="1" applyAlignment="1">
      <alignment horizontal="left"/>
    </xf>
    <xf numFmtId="171" fontId="11" fillId="0" borderId="40" xfId="42" applyFont="1" applyBorder="1" applyAlignment="1">
      <alignment horizontal="left"/>
    </xf>
    <xf numFmtId="4" fontId="12" fillId="33" borderId="39" xfId="42" applyNumberFormat="1" applyFont="1" applyFill="1" applyBorder="1" applyAlignment="1">
      <alignment horizontal="left"/>
    </xf>
    <xf numFmtId="171" fontId="11" fillId="35" borderId="57" xfId="42" applyFont="1" applyFill="1" applyBorder="1" applyAlignment="1">
      <alignment horizontal="left"/>
    </xf>
    <xf numFmtId="171" fontId="11" fillId="0" borderId="62" xfId="42" applyFont="1" applyBorder="1" applyAlignment="1">
      <alignment horizontal="left"/>
    </xf>
    <xf numFmtId="171" fontId="11" fillId="36" borderId="18" xfId="42" applyFont="1" applyFill="1" applyBorder="1" applyAlignment="1">
      <alignment horizontal="left"/>
    </xf>
    <xf numFmtId="171" fontId="11" fillId="0" borderId="63" xfId="42" applyFont="1" applyBorder="1" applyAlignment="1">
      <alignment horizontal="left"/>
    </xf>
    <xf numFmtId="171" fontId="11" fillId="13" borderId="16" xfId="42" applyFont="1" applyFill="1" applyBorder="1" applyAlignment="1">
      <alignment horizontal="left"/>
    </xf>
    <xf numFmtId="4" fontId="11" fillId="0" borderId="41" xfId="42" applyNumberFormat="1" applyFont="1" applyBorder="1" applyAlignment="1">
      <alignment horizontal="left"/>
    </xf>
    <xf numFmtId="0" fontId="9" fillId="36" borderId="26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171" fontId="11" fillId="0" borderId="47" xfId="42" applyFont="1" applyBorder="1" applyAlignment="1">
      <alignment horizontal="left"/>
    </xf>
    <xf numFmtId="4" fontId="12" fillId="0" borderId="41" xfId="42" applyNumberFormat="1" applyFont="1" applyBorder="1" applyAlignment="1">
      <alignment horizontal="left"/>
    </xf>
    <xf numFmtId="4" fontId="12" fillId="0" borderId="43" xfId="42" applyNumberFormat="1" applyFont="1" applyBorder="1" applyAlignment="1">
      <alignment horizontal="left"/>
    </xf>
    <xf numFmtId="4" fontId="12" fillId="0" borderId="40" xfId="42" applyNumberFormat="1" applyFont="1" applyBorder="1" applyAlignment="1">
      <alignment horizontal="left"/>
    </xf>
    <xf numFmtId="4" fontId="12" fillId="0" borderId="39" xfId="42" applyNumberFormat="1" applyFont="1" applyBorder="1" applyAlignment="1">
      <alignment horizontal="left"/>
    </xf>
    <xf numFmtId="171" fontId="11" fillId="33" borderId="18" xfId="42" applyFont="1" applyFill="1" applyBorder="1" applyAlignment="1">
      <alignment horizontal="left"/>
    </xf>
    <xf numFmtId="171" fontId="11" fillId="36" borderId="12" xfId="42" applyFont="1" applyFill="1" applyBorder="1" applyAlignment="1">
      <alignment horizontal="left"/>
    </xf>
    <xf numFmtId="171" fontId="11" fillId="33" borderId="16" xfId="42" applyFont="1" applyFill="1" applyBorder="1" applyAlignment="1" quotePrefix="1">
      <alignment horizontal="left"/>
    </xf>
    <xf numFmtId="0" fontId="2" fillId="36" borderId="43" xfId="0" applyFont="1" applyFill="1" applyBorder="1" applyAlignment="1">
      <alignment horizontal="center"/>
    </xf>
    <xf numFmtId="0" fontId="2" fillId="36" borderId="38" xfId="0" applyFont="1" applyFill="1" applyBorder="1" applyAlignment="1">
      <alignment horizontal="center"/>
    </xf>
    <xf numFmtId="171" fontId="11" fillId="34" borderId="18" xfId="42" applyFont="1" applyFill="1" applyBorder="1" applyAlignment="1">
      <alignment horizontal="left"/>
    </xf>
    <xf numFmtId="4" fontId="11" fillId="0" borderId="41" xfId="42" applyNumberFormat="1" applyFont="1" applyFill="1" applyBorder="1" applyAlignment="1">
      <alignment horizontal="left"/>
    </xf>
    <xf numFmtId="4" fontId="11" fillId="0" borderId="43" xfId="42" applyNumberFormat="1" applyFont="1" applyFill="1" applyBorder="1" applyAlignment="1">
      <alignment horizontal="left"/>
    </xf>
    <xf numFmtId="171" fontId="11" fillId="0" borderId="62" xfId="42" applyFont="1" applyFill="1" applyBorder="1" applyAlignment="1">
      <alignment horizontal="left"/>
    </xf>
    <xf numFmtId="171" fontId="11" fillId="0" borderId="10" xfId="42" applyFont="1" applyBorder="1" applyAlignment="1">
      <alignment horizontal="left"/>
    </xf>
    <xf numFmtId="4" fontId="3" fillId="36" borderId="41" xfId="42" applyNumberFormat="1" applyFont="1" applyFill="1" applyBorder="1" applyAlignment="1">
      <alignment horizontal="left"/>
    </xf>
    <xf numFmtId="4" fontId="11" fillId="36" borderId="47" xfId="42" applyNumberFormat="1" applyFont="1" applyFill="1" applyBorder="1" applyAlignment="1">
      <alignment horizontal="left"/>
    </xf>
    <xf numFmtId="171" fontId="11" fillId="33" borderId="51" xfId="42" applyFont="1" applyFill="1" applyBorder="1" applyAlignment="1">
      <alignment horizontal="left"/>
    </xf>
    <xf numFmtId="0" fontId="7" fillId="0" borderId="40" xfId="0" applyFont="1" applyFill="1" applyBorder="1" applyAlignment="1">
      <alignment vertical="center" wrapText="1"/>
    </xf>
    <xf numFmtId="0" fontId="9" fillId="36" borderId="35" xfId="0" applyFont="1" applyFill="1" applyBorder="1" applyAlignment="1">
      <alignment horizontal="center"/>
    </xf>
    <xf numFmtId="0" fontId="9" fillId="36" borderId="34" xfId="0" applyFont="1" applyFill="1" applyBorder="1" applyAlignment="1">
      <alignment horizontal="center"/>
    </xf>
    <xf numFmtId="0" fontId="9" fillId="36" borderId="30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13" borderId="14" xfId="0" applyFont="1" applyFill="1" applyBorder="1" applyAlignment="1">
      <alignment horizontal="center"/>
    </xf>
    <xf numFmtId="171" fontId="3" fillId="33" borderId="11" xfId="42" applyFont="1" applyFill="1" applyBorder="1" applyAlignment="1">
      <alignment horizontal="left"/>
    </xf>
    <xf numFmtId="171" fontId="3" fillId="35" borderId="20" xfId="42" applyFont="1" applyFill="1" applyBorder="1" applyAlignment="1">
      <alignment horizontal="left"/>
    </xf>
    <xf numFmtId="171" fontId="3" fillId="33" borderId="27" xfId="42" applyFont="1" applyFill="1" applyBorder="1" applyAlignment="1">
      <alignment horizontal="left"/>
    </xf>
    <xf numFmtId="0" fontId="2" fillId="36" borderId="33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4" fontId="7" fillId="0" borderId="55" xfId="42" applyNumberFormat="1" applyFont="1" applyBorder="1" applyAlignment="1">
      <alignment horizontal="left"/>
    </xf>
    <xf numFmtId="171" fontId="3" fillId="33" borderId="20" xfId="42" applyFont="1" applyFill="1" applyBorder="1" applyAlignment="1">
      <alignment horizontal="left"/>
    </xf>
    <xf numFmtId="171" fontId="3" fillId="33" borderId="19" xfId="42" applyFont="1" applyFill="1" applyBorder="1" applyAlignment="1">
      <alignment horizontal="left"/>
    </xf>
    <xf numFmtId="171" fontId="7" fillId="0" borderId="30" xfId="42" applyFont="1" applyBorder="1" applyAlignment="1">
      <alignment horizontal="left"/>
    </xf>
    <xf numFmtId="171" fontId="3" fillId="0" borderId="33" xfId="42" applyFont="1" applyBorder="1" applyAlignment="1">
      <alignment horizontal="left"/>
    </xf>
    <xf numFmtId="0" fontId="1" fillId="36" borderId="19" xfId="0" applyFont="1" applyFill="1" applyBorder="1" applyAlignment="1">
      <alignment horizontal="center"/>
    </xf>
    <xf numFmtId="4" fontId="3" fillId="36" borderId="19" xfId="42" applyNumberFormat="1" applyFont="1" applyFill="1" applyBorder="1" applyAlignment="1">
      <alignment horizontal="left"/>
    </xf>
    <xf numFmtId="4" fontId="3" fillId="36" borderId="51" xfId="42" applyNumberFormat="1" applyFont="1" applyFill="1" applyBorder="1" applyAlignment="1">
      <alignment horizontal="left"/>
    </xf>
    <xf numFmtId="4" fontId="3" fillId="36" borderId="57" xfId="42" applyNumberFormat="1" applyFont="1" applyFill="1" applyBorder="1" applyAlignment="1">
      <alignment horizontal="left"/>
    </xf>
    <xf numFmtId="171" fontId="11" fillId="36" borderId="57" xfId="42" applyFont="1" applyFill="1" applyBorder="1" applyAlignment="1">
      <alignment horizontal="left"/>
    </xf>
    <xf numFmtId="171" fontId="3" fillId="36" borderId="57" xfId="42" applyFont="1" applyFill="1" applyBorder="1" applyAlignment="1">
      <alignment horizontal="left"/>
    </xf>
    <xf numFmtId="171" fontId="3" fillId="36" borderId="59" xfId="42" applyFont="1" applyFill="1" applyBorder="1" applyAlignment="1">
      <alignment horizontal="left"/>
    </xf>
    <xf numFmtId="171" fontId="3" fillId="0" borderId="20" xfId="42" applyFont="1" applyBorder="1" applyAlignment="1">
      <alignment horizontal="left"/>
    </xf>
    <xf numFmtId="171" fontId="11" fillId="33" borderId="0" xfId="42" applyFont="1" applyFill="1" applyBorder="1" applyAlignment="1">
      <alignment horizontal="left"/>
    </xf>
    <xf numFmtId="0" fontId="2" fillId="33" borderId="69" xfId="0" applyFont="1" applyFill="1" applyBorder="1" applyAlignment="1">
      <alignment horizontal="left"/>
    </xf>
    <xf numFmtId="4" fontId="3" fillId="0" borderId="0" xfId="42" applyNumberFormat="1" applyFont="1" applyBorder="1" applyAlignment="1">
      <alignment horizontal="center"/>
    </xf>
    <xf numFmtId="4" fontId="3" fillId="0" borderId="81" xfId="42" applyNumberFormat="1" applyFont="1" applyBorder="1" applyAlignment="1">
      <alignment horizontal="center"/>
    </xf>
    <xf numFmtId="4" fontId="7" fillId="0" borderId="52" xfId="42" applyNumberFormat="1" applyFont="1" applyBorder="1" applyAlignment="1">
      <alignment horizontal="center"/>
    </xf>
    <xf numFmtId="171" fontId="12" fillId="0" borderId="52" xfId="42" applyFont="1" applyBorder="1" applyAlignment="1">
      <alignment horizontal="center"/>
    </xf>
    <xf numFmtId="171" fontId="7" fillId="0" borderId="52" xfId="42" applyFont="1" applyBorder="1" applyAlignment="1">
      <alignment horizontal="center"/>
    </xf>
    <xf numFmtId="4" fontId="3" fillId="0" borderId="54" xfId="42" applyNumberFormat="1" applyFont="1" applyBorder="1" applyAlignment="1">
      <alignment horizontal="center"/>
    </xf>
    <xf numFmtId="4" fontId="7" fillId="0" borderId="43" xfId="42" applyNumberFormat="1" applyFont="1" applyBorder="1" applyAlignment="1">
      <alignment horizontal="center"/>
    </xf>
    <xf numFmtId="171" fontId="12" fillId="0" borderId="43" xfId="42" applyFont="1" applyBorder="1" applyAlignment="1">
      <alignment horizontal="center"/>
    </xf>
    <xf numFmtId="171" fontId="7" fillId="0" borderId="43" xfId="42" applyFont="1" applyBorder="1" applyAlignment="1">
      <alignment horizontal="center"/>
    </xf>
    <xf numFmtId="4" fontId="7" fillId="0" borderId="0" xfId="42" applyNumberFormat="1" applyFont="1" applyBorder="1" applyAlignment="1">
      <alignment horizontal="center"/>
    </xf>
    <xf numFmtId="171" fontId="12" fillId="0" borderId="0" xfId="42" applyFont="1" applyBorder="1" applyAlignment="1">
      <alignment horizontal="center"/>
    </xf>
    <xf numFmtId="171" fontId="7" fillId="0" borderId="0" xfId="42" applyFont="1" applyBorder="1" applyAlignment="1">
      <alignment horizontal="center"/>
    </xf>
    <xf numFmtId="0" fontId="2" fillId="19" borderId="19" xfId="0" applyFont="1" applyFill="1" applyBorder="1" applyAlignment="1">
      <alignment horizontal="center"/>
    </xf>
    <xf numFmtId="0" fontId="2" fillId="36" borderId="40" xfId="0" applyFont="1" applyFill="1" applyBorder="1" applyAlignment="1">
      <alignment horizontal="center"/>
    </xf>
    <xf numFmtId="4" fontId="3" fillId="36" borderId="39" xfId="42" applyNumberFormat="1" applyFont="1" applyFill="1" applyBorder="1" applyAlignment="1">
      <alignment horizontal="left"/>
    </xf>
    <xf numFmtId="0" fontId="2" fillId="36" borderId="22" xfId="0" applyFont="1" applyFill="1" applyBorder="1" applyAlignment="1">
      <alignment horizontal="center"/>
    </xf>
    <xf numFmtId="4" fontId="3" fillId="36" borderId="40" xfId="42" applyNumberFormat="1" applyFont="1" applyFill="1" applyBorder="1" applyAlignment="1">
      <alignment horizontal="left"/>
    </xf>
    <xf numFmtId="4" fontId="3" fillId="33" borderId="43" xfId="0" applyNumberFormat="1" applyFont="1" applyFill="1" applyBorder="1" applyAlignment="1">
      <alignment horizontal="left"/>
    </xf>
    <xf numFmtId="4" fontId="3" fillId="33" borderId="54" xfId="0" applyNumberFormat="1" applyFont="1" applyFill="1" applyBorder="1" applyAlignment="1">
      <alignment horizontal="left"/>
    </xf>
    <xf numFmtId="4" fontId="3" fillId="33" borderId="0" xfId="0" applyNumberFormat="1" applyFont="1" applyFill="1" applyBorder="1" applyAlignment="1">
      <alignment horizontal="left"/>
    </xf>
    <xf numFmtId="4" fontId="3" fillId="33" borderId="47" xfId="0" applyNumberFormat="1" applyFont="1" applyFill="1" applyBorder="1" applyAlignment="1">
      <alignment horizontal="left"/>
    </xf>
    <xf numFmtId="4" fontId="3" fillId="33" borderId="28" xfId="0" applyNumberFormat="1" applyFont="1" applyFill="1" applyBorder="1" applyAlignment="1">
      <alignment horizontal="left"/>
    </xf>
    <xf numFmtId="4" fontId="3" fillId="33" borderId="16" xfId="0" applyNumberFormat="1" applyFont="1" applyFill="1" applyBorder="1" applyAlignment="1">
      <alignment horizontal="left"/>
    </xf>
    <xf numFmtId="0" fontId="0" fillId="36" borderId="0" xfId="0" applyFill="1" applyAlignment="1">
      <alignment/>
    </xf>
    <xf numFmtId="0" fontId="0" fillId="36" borderId="56" xfId="0" applyFill="1" applyBorder="1" applyAlignment="1">
      <alignment/>
    </xf>
    <xf numFmtId="171" fontId="11" fillId="36" borderId="43" xfId="42" applyFont="1" applyFill="1" applyBorder="1" applyAlignment="1">
      <alignment horizontal="left"/>
    </xf>
    <xf numFmtId="4" fontId="3" fillId="36" borderId="54" xfId="42" applyNumberFormat="1" applyFont="1" applyFill="1" applyBorder="1" applyAlignment="1">
      <alignment horizontal="left"/>
    </xf>
    <xf numFmtId="4" fontId="3" fillId="36" borderId="55" xfId="42" applyNumberFormat="1" applyFont="1" applyFill="1" applyBorder="1" applyAlignment="1">
      <alignment horizontal="left"/>
    </xf>
    <xf numFmtId="4" fontId="3" fillId="13" borderId="51" xfId="42" applyNumberFormat="1" applyFont="1" applyFill="1" applyBorder="1" applyAlignment="1">
      <alignment horizontal="left"/>
    </xf>
    <xf numFmtId="4" fontId="3" fillId="13" borderId="57" xfId="42" applyNumberFormat="1" applyFont="1" applyFill="1" applyBorder="1" applyAlignment="1">
      <alignment horizontal="left"/>
    </xf>
    <xf numFmtId="171" fontId="11" fillId="13" borderId="57" xfId="42" applyFont="1" applyFill="1" applyBorder="1" applyAlignment="1">
      <alignment horizontal="left"/>
    </xf>
    <xf numFmtId="171" fontId="3" fillId="13" borderId="57" xfId="42" applyFont="1" applyFill="1" applyBorder="1" applyAlignment="1">
      <alignment horizontal="left"/>
    </xf>
    <xf numFmtId="171" fontId="3" fillId="13" borderId="59" xfId="42" applyFont="1" applyFill="1" applyBorder="1" applyAlignment="1">
      <alignment horizontal="left"/>
    </xf>
    <xf numFmtId="4" fontId="3" fillId="36" borderId="50" xfId="42" applyNumberFormat="1" applyFont="1" applyFill="1" applyBorder="1" applyAlignment="1">
      <alignment horizontal="left"/>
    </xf>
    <xf numFmtId="4" fontId="3" fillId="13" borderId="47" xfId="42" applyNumberFormat="1" applyFont="1" applyFill="1" applyBorder="1" applyAlignment="1">
      <alignment horizontal="left"/>
    </xf>
    <xf numFmtId="4" fontId="7" fillId="13" borderId="16" xfId="42" applyNumberFormat="1" applyFont="1" applyFill="1" applyBorder="1" applyAlignment="1">
      <alignment horizontal="left"/>
    </xf>
    <xf numFmtId="4" fontId="7" fillId="13" borderId="17" xfId="42" applyNumberFormat="1" applyFont="1" applyFill="1" applyBorder="1" applyAlignment="1">
      <alignment horizontal="left"/>
    </xf>
    <xf numFmtId="171" fontId="3" fillId="13" borderId="43" xfId="42" applyFont="1" applyFill="1" applyBorder="1" applyAlignment="1">
      <alignment horizontal="left"/>
    </xf>
    <xf numFmtId="171" fontId="11" fillId="13" borderId="43" xfId="42" applyFont="1" applyFill="1" applyBorder="1" applyAlignment="1">
      <alignment horizontal="left"/>
    </xf>
    <xf numFmtId="171" fontId="3" fillId="0" borderId="69" xfId="42" applyFont="1" applyBorder="1" applyAlignment="1">
      <alignment horizontal="center"/>
    </xf>
    <xf numFmtId="171" fontId="3" fillId="36" borderId="43" xfId="42" applyFont="1" applyFill="1" applyBorder="1" applyAlignment="1">
      <alignment horizontal="center"/>
    </xf>
    <xf numFmtId="171" fontId="3" fillId="36" borderId="39" xfId="42" applyFont="1" applyFill="1" applyBorder="1" applyAlignment="1">
      <alignment horizontal="center"/>
    </xf>
    <xf numFmtId="171" fontId="3" fillId="0" borderId="43" xfId="42" applyFont="1" applyBorder="1" applyAlignment="1">
      <alignment horizontal="center"/>
    </xf>
    <xf numFmtId="4" fontId="3" fillId="13" borderId="43" xfId="42" applyNumberFormat="1" applyFont="1" applyFill="1" applyBorder="1" applyAlignment="1">
      <alignment horizontal="center"/>
    </xf>
    <xf numFmtId="4" fontId="3" fillId="13" borderId="31" xfId="42" applyNumberFormat="1" applyFont="1" applyFill="1" applyBorder="1" applyAlignment="1">
      <alignment horizontal="center"/>
    </xf>
    <xf numFmtId="4" fontId="3" fillId="13" borderId="16" xfId="42" applyNumberFormat="1" applyFont="1" applyFill="1" applyBorder="1" applyAlignment="1">
      <alignment horizontal="center"/>
    </xf>
    <xf numFmtId="4" fontId="3" fillId="13" borderId="28" xfId="42" applyNumberFormat="1" applyFont="1" applyFill="1" applyBorder="1" applyAlignment="1">
      <alignment horizontal="center"/>
    </xf>
    <xf numFmtId="4" fontId="3" fillId="13" borderId="52" xfId="42" applyNumberFormat="1" applyFont="1" applyFill="1" applyBorder="1" applyAlignment="1">
      <alignment horizontal="center"/>
    </xf>
    <xf numFmtId="171" fontId="11" fillId="13" borderId="52" xfId="42" applyFont="1" applyFill="1" applyBorder="1" applyAlignment="1">
      <alignment horizontal="center"/>
    </xf>
    <xf numFmtId="171" fontId="3" fillId="13" borderId="52" xfId="42" applyFont="1" applyFill="1" applyBorder="1" applyAlignment="1">
      <alignment horizontal="center"/>
    </xf>
    <xf numFmtId="4" fontId="3" fillId="36" borderId="41" xfId="42" applyNumberFormat="1" applyFont="1" applyFill="1" applyBorder="1" applyAlignment="1">
      <alignment horizontal="center"/>
    </xf>
    <xf numFmtId="4" fontId="3" fillId="13" borderId="28" xfId="42" applyNumberFormat="1" applyFont="1" applyFill="1" applyBorder="1" applyAlignment="1">
      <alignment horizontal="left"/>
    </xf>
    <xf numFmtId="171" fontId="12" fillId="13" borderId="16" xfId="42" applyFont="1" applyFill="1" applyBorder="1" applyAlignment="1">
      <alignment horizontal="left"/>
    </xf>
    <xf numFmtId="171" fontId="7" fillId="13" borderId="16" xfId="42" applyFont="1" applyFill="1" applyBorder="1" applyAlignment="1">
      <alignment horizontal="left"/>
    </xf>
    <xf numFmtId="171" fontId="7" fillId="13" borderId="17" xfId="42" applyFont="1" applyFill="1" applyBorder="1" applyAlignment="1">
      <alignment horizontal="left"/>
    </xf>
    <xf numFmtId="171" fontId="7" fillId="33" borderId="30" xfId="42" applyFont="1" applyFill="1" applyBorder="1" applyAlignment="1">
      <alignment horizontal="left"/>
    </xf>
    <xf numFmtId="171" fontId="3" fillId="0" borderId="22" xfId="42" applyFont="1" applyFill="1" applyBorder="1" applyAlignment="1">
      <alignment horizontal="left"/>
    </xf>
    <xf numFmtId="171" fontId="3" fillId="0" borderId="30" xfId="42" applyFont="1" applyFill="1" applyBorder="1" applyAlignment="1">
      <alignment horizontal="left"/>
    </xf>
    <xf numFmtId="4" fontId="7" fillId="36" borderId="50" xfId="0" applyNumberFormat="1" applyFont="1" applyFill="1" applyBorder="1" applyAlignment="1">
      <alignment horizontal="left"/>
    </xf>
    <xf numFmtId="4" fontId="7" fillId="36" borderId="43" xfId="0" applyNumberFormat="1" applyFont="1" applyFill="1" applyBorder="1" applyAlignment="1">
      <alignment horizontal="left"/>
    </xf>
    <xf numFmtId="4" fontId="3" fillId="36" borderId="50" xfId="0" applyNumberFormat="1" applyFont="1" applyFill="1" applyBorder="1" applyAlignment="1">
      <alignment horizontal="left" vertical="top"/>
    </xf>
    <xf numFmtId="4" fontId="3" fillId="36" borderId="50" xfId="0" applyNumberFormat="1" applyFont="1" applyFill="1" applyBorder="1" applyAlignment="1">
      <alignment horizontal="left"/>
    </xf>
    <xf numFmtId="4" fontId="3" fillId="36" borderId="50" xfId="0" applyNumberFormat="1" applyFont="1" applyFill="1" applyBorder="1" applyAlignment="1" applyProtection="1">
      <alignment horizontal="left" vertical="top"/>
      <protection locked="0"/>
    </xf>
    <xf numFmtId="4" fontId="7" fillId="36" borderId="41" xfId="0" applyNumberFormat="1" applyFont="1" applyFill="1" applyBorder="1" applyAlignment="1" applyProtection="1">
      <alignment horizontal="left" vertical="top"/>
      <protection locked="0"/>
    </xf>
    <xf numFmtId="0" fontId="9" fillId="33" borderId="33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2" fillId="36" borderId="35" xfId="0" applyFont="1" applyFill="1" applyBorder="1" applyAlignment="1">
      <alignment horizontal="center"/>
    </xf>
    <xf numFmtId="0" fontId="3" fillId="36" borderId="38" xfId="0" applyFont="1" applyFill="1" applyBorder="1" applyAlignment="1">
      <alignment horizontal="center"/>
    </xf>
    <xf numFmtId="0" fontId="3" fillId="36" borderId="43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/>
    </xf>
    <xf numFmtId="0" fontId="2" fillId="13" borderId="82" xfId="0" applyFont="1" applyFill="1" applyBorder="1" applyAlignment="1">
      <alignment horizontal="center"/>
    </xf>
    <xf numFmtId="0" fontId="2" fillId="13" borderId="19" xfId="0" applyFont="1" applyFill="1" applyBorder="1" applyAlignment="1">
      <alignment/>
    </xf>
    <xf numFmtId="0" fontId="2" fillId="0" borderId="47" xfId="0" applyFont="1" applyBorder="1" applyAlignment="1">
      <alignment horizontal="center"/>
    </xf>
    <xf numFmtId="171" fontId="2" fillId="13" borderId="73" xfId="42" applyFont="1" applyFill="1" applyBorder="1" applyAlignment="1">
      <alignment horizontal="center"/>
    </xf>
    <xf numFmtId="171" fontId="11" fillId="13" borderId="47" xfId="42" applyFont="1" applyFill="1" applyBorder="1" applyAlignment="1">
      <alignment horizontal="left"/>
    </xf>
    <xf numFmtId="4" fontId="11" fillId="0" borderId="70" xfId="42" applyNumberFormat="1" applyFont="1" applyBorder="1" applyAlignment="1">
      <alignment horizontal="left"/>
    </xf>
    <xf numFmtId="171" fontId="11" fillId="0" borderId="55" xfId="42" applyFont="1" applyBorder="1" applyAlignment="1">
      <alignment horizontal="left"/>
    </xf>
    <xf numFmtId="171" fontId="11" fillId="0" borderId="71" xfId="42" applyFont="1" applyBorder="1" applyAlignment="1">
      <alignment horizontal="left"/>
    </xf>
    <xf numFmtId="4" fontId="11" fillId="0" borderId="60" xfId="42" applyNumberFormat="1" applyFont="1" applyBorder="1" applyAlignment="1">
      <alignment horizontal="left"/>
    </xf>
    <xf numFmtId="171" fontId="11" fillId="34" borderId="70" xfId="42" applyFont="1" applyFill="1" applyBorder="1" applyAlignment="1">
      <alignment horizontal="left"/>
    </xf>
    <xf numFmtId="171" fontId="11" fillId="34" borderId="71" xfId="42" applyFont="1" applyFill="1" applyBorder="1" applyAlignment="1">
      <alignment horizontal="left"/>
    </xf>
    <xf numFmtId="171" fontId="11" fillId="0" borderId="73" xfId="42" applyFont="1" applyBorder="1" applyAlignment="1">
      <alignment horizontal="left"/>
    </xf>
    <xf numFmtId="171" fontId="11" fillId="0" borderId="54" xfId="42" applyFont="1" applyBorder="1" applyAlignment="1">
      <alignment horizontal="left"/>
    </xf>
    <xf numFmtId="171" fontId="11" fillId="0" borderId="60" xfId="42" applyFont="1" applyBorder="1" applyAlignment="1">
      <alignment horizontal="left"/>
    </xf>
    <xf numFmtId="171" fontId="11" fillId="36" borderId="47" xfId="42" applyFont="1" applyFill="1" applyBorder="1" applyAlignment="1">
      <alignment horizontal="left"/>
    </xf>
    <xf numFmtId="171" fontId="11" fillId="33" borderId="81" xfId="42" applyFont="1" applyFill="1" applyBorder="1" applyAlignment="1">
      <alignment horizontal="left"/>
    </xf>
    <xf numFmtId="171" fontId="11" fillId="33" borderId="54" xfId="42" applyFont="1" applyFill="1" applyBorder="1" applyAlignment="1">
      <alignment horizontal="left"/>
    </xf>
    <xf numFmtId="171" fontId="11" fillId="33" borderId="55" xfId="42" applyFont="1" applyFill="1" applyBorder="1" applyAlignment="1">
      <alignment horizontal="left"/>
    </xf>
    <xf numFmtId="4" fontId="7" fillId="0" borderId="60" xfId="0" applyNumberFormat="1" applyFont="1" applyBorder="1" applyAlignment="1">
      <alignment horizontal="left"/>
    </xf>
    <xf numFmtId="4" fontId="7" fillId="0" borderId="55" xfId="0" applyNumberFormat="1" applyFont="1" applyBorder="1" applyAlignment="1">
      <alignment horizontal="left"/>
    </xf>
    <xf numFmtId="4" fontId="7" fillId="0" borderId="54" xfId="0" applyNumberFormat="1" applyFont="1" applyBorder="1" applyAlignment="1">
      <alignment horizontal="left"/>
    </xf>
    <xf numFmtId="4" fontId="7" fillId="33" borderId="54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center" vertical="top"/>
    </xf>
    <xf numFmtId="177" fontId="3" fillId="13" borderId="43" xfId="42" applyNumberFormat="1" applyFont="1" applyFill="1" applyBorder="1" applyAlignment="1">
      <alignment horizontal="center"/>
    </xf>
    <xf numFmtId="171" fontId="3" fillId="13" borderId="43" xfId="42" applyFont="1" applyFill="1" applyBorder="1" applyAlignment="1">
      <alignment horizontal="center"/>
    </xf>
    <xf numFmtId="4" fontId="3" fillId="34" borderId="43" xfId="42" applyNumberFormat="1" applyFont="1" applyFill="1" applyBorder="1" applyAlignment="1">
      <alignment horizontal="left"/>
    </xf>
    <xf numFmtId="4" fontId="7" fillId="0" borderId="60" xfId="42" applyNumberFormat="1" applyFont="1" applyBorder="1" applyAlignment="1">
      <alignment horizontal="left"/>
    </xf>
    <xf numFmtId="4" fontId="7" fillId="0" borderId="54" xfId="42" applyNumberFormat="1" applyFont="1" applyFill="1" applyBorder="1" applyAlignment="1">
      <alignment horizontal="left"/>
    </xf>
    <xf numFmtId="4" fontId="7" fillId="0" borderId="54" xfId="42" applyNumberFormat="1" applyFont="1" applyBorder="1" applyAlignment="1">
      <alignment horizontal="left"/>
    </xf>
    <xf numFmtId="4" fontId="7" fillId="33" borderId="55" xfId="42" applyNumberFormat="1" applyFont="1" applyFill="1" applyBorder="1" applyAlignment="1">
      <alignment horizontal="left"/>
    </xf>
    <xf numFmtId="4" fontId="7" fillId="33" borderId="47" xfId="42" applyNumberFormat="1" applyFont="1" applyFill="1" applyBorder="1" applyAlignment="1">
      <alignment horizontal="left"/>
    </xf>
    <xf numFmtId="4" fontId="7" fillId="33" borderId="60" xfId="42" applyNumberFormat="1" applyFont="1" applyFill="1" applyBorder="1" applyAlignment="1">
      <alignment horizontal="left"/>
    </xf>
    <xf numFmtId="4" fontId="7" fillId="33" borderId="54" xfId="42" applyNumberFormat="1" applyFont="1" applyFill="1" applyBorder="1" applyAlignment="1">
      <alignment horizontal="left"/>
    </xf>
    <xf numFmtId="4" fontId="3" fillId="33" borderId="47" xfId="42" applyNumberFormat="1" applyFont="1" applyFill="1" applyBorder="1" applyAlignment="1" quotePrefix="1">
      <alignment horizontal="left"/>
    </xf>
    <xf numFmtId="0" fontId="9" fillId="0" borderId="22" xfId="0" applyFont="1" applyBorder="1" applyAlignment="1">
      <alignment horizontal="left"/>
    </xf>
    <xf numFmtId="4" fontId="3" fillId="0" borderId="75" xfId="42" applyNumberFormat="1" applyFont="1" applyFill="1" applyBorder="1" applyAlignment="1">
      <alignment horizontal="left"/>
    </xf>
    <xf numFmtId="4" fontId="3" fillId="0" borderId="83" xfId="42" applyNumberFormat="1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7" fillId="0" borderId="74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left" vertical="top" wrapText="1"/>
    </xf>
    <xf numFmtId="0" fontId="7" fillId="0" borderId="77" xfId="0" applyFont="1" applyFill="1" applyBorder="1" applyAlignment="1">
      <alignment horizontal="left"/>
    </xf>
    <xf numFmtId="0" fontId="7" fillId="0" borderId="74" xfId="0" applyFont="1" applyFill="1" applyBorder="1" applyAlignment="1" applyProtection="1">
      <alignment horizontal="left" vertical="top" wrapText="1"/>
      <protection locked="0"/>
    </xf>
    <xf numFmtId="0" fontId="7" fillId="0" borderId="74" xfId="0" applyFont="1" applyFill="1" applyBorder="1" applyAlignment="1">
      <alignment/>
    </xf>
    <xf numFmtId="0" fontId="7" fillId="0" borderId="74" xfId="0" applyNumberFormat="1" applyFont="1" applyFill="1" applyBorder="1" applyAlignment="1" applyProtection="1">
      <alignment horizontal="left" vertical="top" wrapText="1"/>
      <protection locked="0"/>
    </xf>
    <xf numFmtId="0" fontId="7" fillId="0" borderId="74" xfId="0" applyFont="1" applyFill="1" applyBorder="1" applyAlignment="1">
      <alignment horizontal="left" vertical="center" wrapText="1"/>
    </xf>
    <xf numFmtId="0" fontId="7" fillId="0" borderId="74" xfId="0" applyFont="1" applyFill="1" applyBorder="1" applyAlignment="1">
      <alignment horizontal="left" wrapText="1"/>
    </xf>
    <xf numFmtId="0" fontId="7" fillId="0" borderId="74" xfId="0" applyFont="1" applyFill="1" applyBorder="1" applyAlignment="1">
      <alignment horizontal="left"/>
    </xf>
    <xf numFmtId="49" fontId="7" fillId="0" borderId="30" xfId="0" applyNumberFormat="1" applyFont="1" applyFill="1" applyBorder="1" applyAlignment="1">
      <alignment horizontal="left" wrapText="1"/>
    </xf>
    <xf numFmtId="49" fontId="7" fillId="0" borderId="74" xfId="0" applyNumberFormat="1" applyFont="1" applyFill="1" applyBorder="1" applyAlignment="1">
      <alignment horizontal="left" wrapText="1"/>
    </xf>
    <xf numFmtId="0" fontId="7" fillId="0" borderId="74" xfId="0" applyFont="1" applyFill="1" applyBorder="1" applyAlignment="1">
      <alignment vertical="center"/>
    </xf>
    <xf numFmtId="0" fontId="7" fillId="0" borderId="30" xfId="0" applyFont="1" applyFill="1" applyBorder="1" applyAlignment="1">
      <alignment/>
    </xf>
    <xf numFmtId="1" fontId="7" fillId="0" borderId="74" xfId="0" applyNumberFormat="1" applyFont="1" applyFill="1" applyBorder="1" applyAlignment="1" applyProtection="1">
      <alignment horizontal="left" vertical="top" wrapText="1"/>
      <protection locked="0"/>
    </xf>
    <xf numFmtId="1" fontId="7" fillId="0" borderId="74" xfId="44" applyNumberFormat="1" applyFont="1" applyFill="1" applyBorder="1" applyAlignment="1">
      <alignment horizontal="left" vertical="top"/>
    </xf>
    <xf numFmtId="1" fontId="7" fillId="0" borderId="74" xfId="0" applyNumberFormat="1" applyFont="1" applyFill="1" applyBorder="1" applyAlignment="1">
      <alignment horizontal="left" vertical="top"/>
    </xf>
    <xf numFmtId="0" fontId="7" fillId="0" borderId="74" xfId="0" applyFont="1" applyFill="1" applyBorder="1" applyAlignment="1" applyProtection="1">
      <alignment horizontal="left" vertical="center" wrapText="1"/>
      <protection locked="0"/>
    </xf>
    <xf numFmtId="1" fontId="7" fillId="0" borderId="74" xfId="0" applyNumberFormat="1" applyFont="1" applyFill="1" applyBorder="1" applyAlignment="1">
      <alignment horizontal="left" vertical="top" wrapText="1"/>
    </xf>
    <xf numFmtId="1" fontId="7" fillId="0" borderId="30" xfId="0" applyNumberFormat="1" applyFont="1" applyFill="1" applyBorder="1" applyAlignment="1">
      <alignment horizontal="left" vertical="top" wrapText="1"/>
    </xf>
    <xf numFmtId="0" fontId="7" fillId="0" borderId="74" xfId="0" applyFont="1" applyFill="1" applyBorder="1" applyAlignment="1">
      <alignment vertical="center" wrapText="1"/>
    </xf>
    <xf numFmtId="0" fontId="9" fillId="0" borderId="33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4" fontId="3" fillId="34" borderId="12" xfId="42" applyNumberFormat="1" applyFont="1" applyFill="1" applyBorder="1" applyAlignment="1">
      <alignment horizontal="left"/>
    </xf>
    <xf numFmtId="0" fontId="2" fillId="0" borderId="30" xfId="0" applyFont="1" applyBorder="1" applyAlignment="1">
      <alignment/>
    </xf>
    <xf numFmtId="0" fontId="2" fillId="13" borderId="30" xfId="0" applyFont="1" applyFill="1" applyBorder="1" applyAlignment="1">
      <alignment horizontal="left"/>
    </xf>
    <xf numFmtId="4" fontId="3" fillId="0" borderId="73" xfId="42" applyNumberFormat="1" applyFont="1" applyBorder="1" applyAlignment="1">
      <alignment horizontal="left"/>
    </xf>
    <xf numFmtId="4" fontId="3" fillId="0" borderId="23" xfId="0" applyNumberFormat="1" applyFont="1" applyBorder="1" applyAlignment="1">
      <alignment horizontal="left"/>
    </xf>
    <xf numFmtId="4" fontId="3" fillId="38" borderId="43" xfId="42" applyNumberFormat="1" applyFont="1" applyFill="1" applyBorder="1" applyAlignment="1">
      <alignment horizontal="left"/>
    </xf>
    <xf numFmtId="0" fontId="2" fillId="33" borderId="33" xfId="0" applyFont="1" applyFill="1" applyBorder="1" applyAlignment="1">
      <alignment/>
    </xf>
    <xf numFmtId="0" fontId="2" fillId="33" borderId="22" xfId="0" applyFont="1" applyFill="1" applyBorder="1" applyAlignment="1">
      <alignment horizontal="left"/>
    </xf>
    <xf numFmtId="0" fontId="2" fillId="13" borderId="13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4" fontId="3" fillId="13" borderId="54" xfId="42" applyNumberFormat="1" applyFont="1" applyFill="1" applyBorder="1" applyAlignment="1">
      <alignment horizontal="left"/>
    </xf>
    <xf numFmtId="0" fontId="57" fillId="33" borderId="33" xfId="0" applyFont="1" applyFill="1" applyBorder="1" applyAlignment="1">
      <alignment vertical="center" wrapText="1"/>
    </xf>
    <xf numFmtId="0" fontId="57" fillId="33" borderId="22" xfId="0" applyFont="1" applyFill="1" applyBorder="1" applyAlignment="1">
      <alignment vertical="center" wrapText="1"/>
    </xf>
    <xf numFmtId="0" fontId="57" fillId="33" borderId="23" xfId="0" applyFont="1" applyFill="1" applyBorder="1" applyAlignment="1">
      <alignment vertical="center" wrapText="1"/>
    </xf>
    <xf numFmtId="0" fontId="57" fillId="33" borderId="64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19" borderId="11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 vertical="top" wrapText="1"/>
    </xf>
    <xf numFmtId="171" fontId="3" fillId="36" borderId="69" xfId="42" applyFont="1" applyFill="1" applyBorder="1" applyAlignment="1">
      <alignment horizontal="left"/>
    </xf>
    <xf numFmtId="0" fontId="9" fillId="36" borderId="39" xfId="0" applyFont="1" applyFill="1" applyBorder="1" applyAlignment="1">
      <alignment horizontal="center"/>
    </xf>
    <xf numFmtId="4" fontId="3" fillId="0" borderId="43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3" xfId="0" applyFont="1" applyBorder="1" applyAlignment="1">
      <alignment/>
    </xf>
    <xf numFmtId="0" fontId="1" fillId="0" borderId="43" xfId="0" applyFont="1" applyBorder="1" applyAlignment="1">
      <alignment horizontal="center"/>
    </xf>
    <xf numFmtId="0" fontId="2" fillId="19" borderId="43" xfId="0" applyFont="1" applyFill="1" applyBorder="1" applyAlignment="1">
      <alignment horizontal="left"/>
    </xf>
    <xf numFmtId="0" fontId="1" fillId="13" borderId="22" xfId="0" applyFont="1" applyFill="1" applyBorder="1" applyAlignment="1">
      <alignment horizontal="left"/>
    </xf>
    <xf numFmtId="1" fontId="7" fillId="39" borderId="43" xfId="0" applyNumberFormat="1" applyFont="1" applyFill="1" applyBorder="1" applyAlignment="1">
      <alignment horizontal="center"/>
    </xf>
    <xf numFmtId="0" fontId="7" fillId="33" borderId="43" xfId="0" applyFont="1" applyFill="1" applyBorder="1" applyAlignment="1">
      <alignment horizontal="left" wrapText="1"/>
    </xf>
    <xf numFmtId="0" fontId="7" fillId="0" borderId="43" xfId="0" applyFont="1" applyFill="1" applyBorder="1" applyAlignment="1">
      <alignment horizontal="left" vertical="top" wrapText="1"/>
    </xf>
    <xf numFmtId="1" fontId="7" fillId="0" borderId="43" xfId="0" applyNumberFormat="1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8"/>
  <sheetViews>
    <sheetView tabSelected="1" zoomScalePageLayoutView="83" workbookViewId="0" topLeftCell="A91">
      <selection activeCell="B34" sqref="B34"/>
    </sheetView>
  </sheetViews>
  <sheetFormatPr defaultColWidth="9.140625" defaultRowHeight="12.75"/>
  <cols>
    <col min="1" max="1" width="2.140625" style="0" customWidth="1"/>
    <col min="2" max="2" width="79.00390625" style="0" customWidth="1"/>
    <col min="3" max="3" width="10.28125" style="0" customWidth="1"/>
    <col min="4" max="4" width="9.7109375" style="0" customWidth="1"/>
    <col min="5" max="5" width="8.8515625" style="0" bestFit="1" customWidth="1"/>
    <col min="6" max="6" width="2.8515625" style="0" customWidth="1"/>
    <col min="7" max="7" width="8.7109375" style="0" customWidth="1"/>
    <col min="8" max="8" width="7.8515625" style="0" customWidth="1"/>
    <col min="9" max="9" width="8.7109375" style="0" customWidth="1"/>
  </cols>
  <sheetData>
    <row r="1" spans="1:9" ht="15.75">
      <c r="A1" s="2" t="s">
        <v>181</v>
      </c>
      <c r="B1" s="1"/>
      <c r="C1" s="885"/>
      <c r="D1" s="885"/>
      <c r="E1" s="885"/>
      <c r="F1" s="885"/>
      <c r="G1" s="885"/>
      <c r="H1" s="885"/>
      <c r="I1" s="885"/>
    </row>
    <row r="2" spans="2:9" ht="15">
      <c r="B2" s="284"/>
      <c r="C2" s="886"/>
      <c r="D2" s="886"/>
      <c r="E2" s="886"/>
      <c r="F2" s="886"/>
      <c r="G2" s="886"/>
      <c r="H2" s="886"/>
      <c r="I2" s="886"/>
    </row>
    <row r="3" spans="1:8" ht="15">
      <c r="A3" s="285"/>
      <c r="B3" s="351"/>
      <c r="C3" s="885"/>
      <c r="D3" s="885"/>
      <c r="E3" s="885"/>
      <c r="F3" s="885"/>
      <c r="G3" s="885"/>
      <c r="H3" s="885"/>
    </row>
    <row r="4" spans="1:9" ht="18">
      <c r="A4" s="888" t="s">
        <v>4</v>
      </c>
      <c r="B4" s="888"/>
      <c r="C4" s="888"/>
      <c r="D4" s="888"/>
      <c r="E4" s="888"/>
      <c r="F4" s="888"/>
      <c r="G4" s="888"/>
      <c r="H4" s="888"/>
      <c r="I4" s="888"/>
    </row>
    <row r="5" spans="1:9" ht="18">
      <c r="A5" s="888" t="s">
        <v>38</v>
      </c>
      <c r="B5" s="888"/>
      <c r="C5" s="888"/>
      <c r="D5" s="888"/>
      <c r="E5" s="888"/>
      <c r="F5" s="888"/>
      <c r="G5" s="888"/>
      <c r="H5" s="888"/>
      <c r="I5" s="888"/>
    </row>
    <row r="6" spans="1:9" ht="18">
      <c r="A6" s="888" t="s">
        <v>5</v>
      </c>
      <c r="B6" s="888"/>
      <c r="C6" s="888"/>
      <c r="D6" s="888"/>
      <c r="E6" s="888"/>
      <c r="F6" s="888"/>
      <c r="G6" s="888"/>
      <c r="H6" s="888"/>
      <c r="I6" s="888"/>
    </row>
    <row r="7" spans="1:8" ht="18">
      <c r="A7" s="3" t="s">
        <v>32</v>
      </c>
      <c r="B7" s="3" t="s">
        <v>184</v>
      </c>
      <c r="C7" s="3"/>
      <c r="D7" s="3"/>
      <c r="E7" s="3"/>
      <c r="F7" s="3"/>
      <c r="G7" s="3"/>
      <c r="H7" s="3"/>
    </row>
    <row r="8" spans="1:8" ht="18">
      <c r="A8" s="3"/>
      <c r="B8" s="360"/>
      <c r="C8" s="3"/>
      <c r="D8" s="3"/>
      <c r="E8" s="83"/>
      <c r="F8" s="3"/>
      <c r="G8" s="3"/>
      <c r="H8" s="3"/>
    </row>
    <row r="9" spans="1:9" ht="18.75" thickBot="1">
      <c r="A9" s="3"/>
      <c r="B9" s="360" t="s">
        <v>560</v>
      </c>
      <c r="C9" s="3"/>
      <c r="D9" s="3"/>
      <c r="E9" s="3"/>
      <c r="F9" s="3"/>
      <c r="G9" s="3"/>
      <c r="H9" s="3"/>
      <c r="I9" s="1" t="s">
        <v>63</v>
      </c>
    </row>
    <row r="10" spans="1:9" ht="12.75">
      <c r="A10" s="7" t="s">
        <v>33</v>
      </c>
      <c r="B10" s="7"/>
      <c r="C10" s="64" t="s">
        <v>283</v>
      </c>
      <c r="D10" s="64" t="s">
        <v>283</v>
      </c>
      <c r="E10" s="64" t="s">
        <v>43</v>
      </c>
      <c r="F10" s="64" t="s">
        <v>524</v>
      </c>
      <c r="G10" s="138"/>
      <c r="H10" s="79"/>
      <c r="I10" s="64"/>
    </row>
    <row r="11" spans="1:9" ht="12.75">
      <c r="A11" s="9" t="s">
        <v>0</v>
      </c>
      <c r="B11" s="45" t="s">
        <v>3</v>
      </c>
      <c r="C11" s="10" t="s">
        <v>522</v>
      </c>
      <c r="D11" s="65" t="s">
        <v>284</v>
      </c>
      <c r="E11" s="65" t="s">
        <v>1</v>
      </c>
      <c r="F11" s="65" t="s">
        <v>525</v>
      </c>
      <c r="G11" s="80" t="s">
        <v>28</v>
      </c>
      <c r="H11" s="80" t="s">
        <v>29</v>
      </c>
      <c r="I11" s="65" t="s">
        <v>58</v>
      </c>
    </row>
    <row r="12" spans="1:9" ht="13.5" thickBot="1">
      <c r="A12" s="9"/>
      <c r="B12" s="46"/>
      <c r="C12" s="66"/>
      <c r="D12" s="65">
        <v>2017</v>
      </c>
      <c r="E12" s="822" t="s">
        <v>2</v>
      </c>
      <c r="F12" s="66"/>
      <c r="G12" s="139" t="s">
        <v>60</v>
      </c>
      <c r="H12" s="139" t="s">
        <v>30</v>
      </c>
      <c r="I12" s="66" t="s">
        <v>59</v>
      </c>
    </row>
    <row r="13" spans="1:9" ht="13.5" thickBot="1">
      <c r="A13" s="12"/>
      <c r="B13" s="61"/>
      <c r="C13" s="22">
        <v>1</v>
      </c>
      <c r="D13" s="295" t="s">
        <v>285</v>
      </c>
      <c r="E13" s="295">
        <v>3</v>
      </c>
      <c r="F13" s="802">
        <v>4</v>
      </c>
      <c r="G13" s="14">
        <v>5</v>
      </c>
      <c r="H13" s="15">
        <v>6</v>
      </c>
      <c r="I13" s="15">
        <v>7</v>
      </c>
    </row>
    <row r="14" spans="1:9" ht="16.5" thickBot="1">
      <c r="A14" s="6"/>
      <c r="B14" s="510" t="s">
        <v>6</v>
      </c>
      <c r="C14" s="565"/>
      <c r="D14" s="823"/>
      <c r="E14" s="824"/>
      <c r="F14" s="803"/>
      <c r="G14" s="140"/>
      <c r="H14" s="141"/>
      <c r="I14" s="142"/>
    </row>
    <row r="15" spans="1:9" ht="16.5" thickBot="1">
      <c r="A15" s="6"/>
      <c r="B15" s="511" t="s">
        <v>7</v>
      </c>
      <c r="C15" s="566">
        <f>C17+C19+C21</f>
        <v>72267.17</v>
      </c>
      <c r="D15" s="607">
        <f>E15+F15+G15+H15+I15</f>
        <v>71359.17</v>
      </c>
      <c r="E15" s="607">
        <f>E17+E19+E21</f>
        <v>32016.559999999998</v>
      </c>
      <c r="F15" s="804">
        <f>F17+F19+F21</f>
        <v>0</v>
      </c>
      <c r="G15" s="160">
        <f>G17+G19+G21</f>
        <v>12612</v>
      </c>
      <c r="H15" s="160">
        <f>H17+H19+H21</f>
        <v>3878.4</v>
      </c>
      <c r="I15" s="160">
        <f>I17+I19+I21</f>
        <v>22852.21</v>
      </c>
    </row>
    <row r="16" spans="1:9" ht="12.75">
      <c r="A16" s="8"/>
      <c r="B16" s="57"/>
      <c r="C16" s="567"/>
      <c r="D16" s="227"/>
      <c r="E16" s="222"/>
      <c r="F16" s="805"/>
      <c r="G16" s="161"/>
      <c r="H16" s="161"/>
      <c r="I16" s="162"/>
    </row>
    <row r="17" spans="1:9" ht="13.5" thickBot="1">
      <c r="A17" s="10" t="s">
        <v>8</v>
      </c>
      <c r="B17" s="5" t="s">
        <v>9</v>
      </c>
      <c r="C17" s="568">
        <f>D17</f>
        <v>44438.21</v>
      </c>
      <c r="D17" s="227">
        <f>E17+F17+G17+H17+I17</f>
        <v>44438.21</v>
      </c>
      <c r="E17" s="227">
        <f>E24+E155+E398+E466+E589</f>
        <v>16569</v>
      </c>
      <c r="F17" s="806">
        <f>F24+F155+F398+F466+F589</f>
        <v>0</v>
      </c>
      <c r="G17" s="164">
        <f>G24+G155+G398+G466+G589</f>
        <v>5017</v>
      </c>
      <c r="H17" s="163">
        <f>H24+H155+H398+H466+H589</f>
        <v>0</v>
      </c>
      <c r="I17" s="164">
        <f>I24+I155+I398+I466+I589</f>
        <v>22852.21</v>
      </c>
    </row>
    <row r="18" spans="1:9" ht="13.5" thickBot="1">
      <c r="A18" s="8"/>
      <c r="B18" s="57"/>
      <c r="C18" s="542"/>
      <c r="D18" s="227"/>
      <c r="E18" s="227"/>
      <c r="F18" s="805"/>
      <c r="G18" s="161"/>
      <c r="H18" s="161"/>
      <c r="I18" s="162"/>
    </row>
    <row r="19" spans="1:9" ht="13.5" thickBot="1">
      <c r="A19" s="11" t="s">
        <v>10</v>
      </c>
      <c r="B19" s="58" t="s">
        <v>11</v>
      </c>
      <c r="C19" s="569">
        <f>C25+C71+C590</f>
        <v>3145</v>
      </c>
      <c r="D19" s="227">
        <f>E19+F19+G19+H19+I19</f>
        <v>2237</v>
      </c>
      <c r="E19" s="227">
        <f>E25+E156+E399+E467+E590</f>
        <v>2237</v>
      </c>
      <c r="F19" s="807">
        <f>F25+F156+F399+F467+F590</f>
        <v>0</v>
      </c>
      <c r="G19" s="167">
        <f>G25+G156+G399+G467+G590</f>
        <v>0</v>
      </c>
      <c r="H19" s="167">
        <f>H25+H156+H399+H467+H590</f>
        <v>0</v>
      </c>
      <c r="I19" s="167">
        <f>I25+I156+I399+I467+I590</f>
        <v>0</v>
      </c>
    </row>
    <row r="20" spans="1:9" ht="13.5" thickBot="1">
      <c r="A20" s="9"/>
      <c r="B20" s="45"/>
      <c r="C20" s="570"/>
      <c r="D20" s="227"/>
      <c r="E20" s="227"/>
      <c r="F20" s="808"/>
      <c r="G20" s="168"/>
      <c r="H20" s="168"/>
      <c r="I20" s="169"/>
    </row>
    <row r="21" spans="1:9" ht="13.5" thickBot="1">
      <c r="A21" s="18" t="s">
        <v>12</v>
      </c>
      <c r="B21" s="46" t="s">
        <v>52</v>
      </c>
      <c r="C21" s="569">
        <f>D21</f>
        <v>24683.96</v>
      </c>
      <c r="D21" s="227">
        <f>E21+F21+G21+H21+I21</f>
        <v>24683.96</v>
      </c>
      <c r="E21" s="227">
        <f>E26+E132+E138+E157+E400+E468+E568+E574+E591+E687</f>
        <v>13210.56</v>
      </c>
      <c r="F21" s="807">
        <f>F26+F132+F138+F157+F400+F468+F568+F574+F591+F687</f>
        <v>0</v>
      </c>
      <c r="G21" s="170">
        <f>G26+G132+G138+G157+G400+G468+G568+G574+G591+G687</f>
        <v>7595</v>
      </c>
      <c r="H21" s="170">
        <f>H26+H132+H138+H157+H400+H468+H568+H574+H591+H687</f>
        <v>3878.4</v>
      </c>
      <c r="I21" s="167">
        <f>I26+I132+I138+I157+I400+I468+I568+I574+I591+I687</f>
        <v>0</v>
      </c>
    </row>
    <row r="22" spans="1:9" ht="12.75">
      <c r="A22" s="19" t="s">
        <v>15</v>
      </c>
      <c r="B22" s="59" t="s">
        <v>13</v>
      </c>
      <c r="C22" s="571"/>
      <c r="D22" s="825"/>
      <c r="E22" s="825"/>
      <c r="F22" s="809"/>
      <c r="G22" s="277"/>
      <c r="H22" s="277"/>
      <c r="I22" s="277"/>
    </row>
    <row r="23" spans="1:9" ht="13.5" thickBot="1">
      <c r="A23" s="20"/>
      <c r="B23" s="60" t="s">
        <v>14</v>
      </c>
      <c r="C23" s="572">
        <f>C24+C25+C26</f>
        <v>7140</v>
      </c>
      <c r="D23" s="825">
        <f aca="true" t="shared" si="0" ref="D23:D28">E23+F23+G23+H23+I23</f>
        <v>6932</v>
      </c>
      <c r="E23" s="825">
        <f>E24+E25+E26</f>
        <v>6932</v>
      </c>
      <c r="F23" s="810">
        <f>F24+F25+F26</f>
        <v>0</v>
      </c>
      <c r="G23" s="171">
        <f>G24+G25+G26</f>
        <v>0</v>
      </c>
      <c r="H23" s="171">
        <f>H24+H25+H26</f>
        <v>0</v>
      </c>
      <c r="I23" s="171">
        <f>I24+I25+I26</f>
        <v>0</v>
      </c>
    </row>
    <row r="24" spans="1:9" ht="12.75">
      <c r="A24" s="9" t="s">
        <v>8</v>
      </c>
      <c r="B24" s="7" t="s">
        <v>9</v>
      </c>
      <c r="C24" s="573">
        <f>D24</f>
        <v>1982</v>
      </c>
      <c r="D24" s="227">
        <f t="shared" si="0"/>
        <v>1982</v>
      </c>
      <c r="E24" s="227">
        <f>E104+E115</f>
        <v>1982</v>
      </c>
      <c r="F24" s="811">
        <f>F104+F115</f>
        <v>0</v>
      </c>
      <c r="G24" s="172">
        <f>G104+G115</f>
        <v>0</v>
      </c>
      <c r="H24" s="172">
        <f>H104+H115</f>
        <v>0</v>
      </c>
      <c r="I24" s="172">
        <f>I104+I115</f>
        <v>0</v>
      </c>
    </row>
    <row r="25" spans="1:9" ht="12.75">
      <c r="A25" s="9" t="s">
        <v>10</v>
      </c>
      <c r="B25" s="9" t="s">
        <v>27</v>
      </c>
      <c r="C25" s="574">
        <f>C28</f>
        <v>2408</v>
      </c>
      <c r="D25" s="227">
        <f t="shared" si="0"/>
        <v>2200</v>
      </c>
      <c r="E25" s="227">
        <f>E28+E71</f>
        <v>2200</v>
      </c>
      <c r="F25" s="812">
        <f>F28+F71</f>
        <v>0</v>
      </c>
      <c r="G25" s="175">
        <f>G28+G71</f>
        <v>0</v>
      </c>
      <c r="H25" s="175">
        <f>H28+H71</f>
        <v>0</v>
      </c>
      <c r="I25" s="175">
        <f>I28+I71</f>
        <v>0</v>
      </c>
    </row>
    <row r="26" spans="1:9" ht="13.5" thickBot="1">
      <c r="A26" s="18" t="s">
        <v>12</v>
      </c>
      <c r="B26" s="18" t="s">
        <v>52</v>
      </c>
      <c r="C26" s="570">
        <f>D26</f>
        <v>2750</v>
      </c>
      <c r="D26" s="227">
        <f t="shared" si="0"/>
        <v>2750</v>
      </c>
      <c r="E26" s="227">
        <f>E32+E60+E75+E80+E111+E120</f>
        <v>2750</v>
      </c>
      <c r="F26" s="813">
        <f>F32+F60+F75+F80+F111+F120</f>
        <v>0</v>
      </c>
      <c r="G26" s="137">
        <f>G32+G60+G75+G80+G111+G120</f>
        <v>0</v>
      </c>
      <c r="H26" s="137">
        <f>H32+H60+H75+H80+H111+H120</f>
        <v>0</v>
      </c>
      <c r="I26" s="137">
        <f>I32+I60+I75+I80+I111+I120</f>
        <v>0</v>
      </c>
    </row>
    <row r="27" spans="1:9" ht="13.5" thickBot="1">
      <c r="A27" s="21"/>
      <c r="B27" s="93" t="s">
        <v>74</v>
      </c>
      <c r="C27" s="503">
        <f>D27</f>
        <v>3830</v>
      </c>
      <c r="D27" s="563">
        <f t="shared" si="0"/>
        <v>3830</v>
      </c>
      <c r="E27" s="563">
        <f>E28+E32+E60</f>
        <v>3830</v>
      </c>
      <c r="F27" s="814">
        <f>F28+F32+F60</f>
        <v>0</v>
      </c>
      <c r="G27" s="179">
        <f>G28+G32+G60</f>
        <v>0</v>
      </c>
      <c r="H27" s="179">
        <f>H28+H32+H60</f>
        <v>0</v>
      </c>
      <c r="I27" s="179">
        <f>I28+I32+I60</f>
        <v>0</v>
      </c>
    </row>
    <row r="28" spans="1:9" s="4" customFormat="1" ht="13.5" thickBot="1">
      <c r="A28" s="494" t="s">
        <v>10</v>
      </c>
      <c r="B28" s="493" t="s">
        <v>11</v>
      </c>
      <c r="C28" s="575">
        <f>C30</f>
        <v>2408</v>
      </c>
      <c r="D28" s="200">
        <f t="shared" si="0"/>
        <v>1500</v>
      </c>
      <c r="E28" s="200">
        <f>E30</f>
        <v>1500</v>
      </c>
      <c r="F28" s="815">
        <f>F30</f>
        <v>0</v>
      </c>
      <c r="G28" s="181">
        <f>G30</f>
        <v>0</v>
      </c>
      <c r="H28" s="181">
        <f>H30</f>
        <v>0</v>
      </c>
      <c r="I28" s="181">
        <f>I30</f>
        <v>0</v>
      </c>
    </row>
    <row r="29" spans="1:9" s="4" customFormat="1" ht="12.75">
      <c r="A29" s="32">
        <v>1</v>
      </c>
      <c r="B29" s="87" t="s">
        <v>425</v>
      </c>
      <c r="C29" s="576"/>
      <c r="D29" s="200"/>
      <c r="E29" s="200"/>
      <c r="F29" s="816"/>
      <c r="G29" s="174"/>
      <c r="H29" s="174"/>
      <c r="I29" s="174"/>
    </row>
    <row r="30" spans="1:9" s="4" customFormat="1" ht="12.75">
      <c r="A30" s="32"/>
      <c r="B30" s="87" t="s">
        <v>426</v>
      </c>
      <c r="C30" s="576">
        <v>2408</v>
      </c>
      <c r="D30" s="200">
        <f>E30+F30+G30+H30+I30</f>
        <v>1500</v>
      </c>
      <c r="E30" s="200">
        <v>1500</v>
      </c>
      <c r="F30" s="816"/>
      <c r="G30" s="174"/>
      <c r="H30" s="174"/>
      <c r="I30" s="174"/>
    </row>
    <row r="31" spans="1:9" s="4" customFormat="1" ht="13.5" thickBot="1">
      <c r="A31" s="32"/>
      <c r="B31" s="87" t="s">
        <v>427</v>
      </c>
      <c r="C31" s="577"/>
      <c r="D31" s="200"/>
      <c r="E31" s="200"/>
      <c r="F31" s="817"/>
      <c r="G31" s="196"/>
      <c r="H31" s="196"/>
      <c r="I31" s="196"/>
    </row>
    <row r="32" spans="1:9" ht="13.5" thickBot="1">
      <c r="A32" s="48" t="s">
        <v>12</v>
      </c>
      <c r="B32" s="89" t="s">
        <v>52</v>
      </c>
      <c r="C32" s="542">
        <f>D32</f>
        <v>1765</v>
      </c>
      <c r="D32" s="227">
        <f>E32+F32+G32+H32+I32</f>
        <v>1765</v>
      </c>
      <c r="E32" s="227">
        <f>E33+E35+E37+E40+E46+E47+E48+E50+E52+E55+E58</f>
        <v>1765</v>
      </c>
      <c r="F32" s="684">
        <f>F33+F35+F37+F40+F46+F47+F48+F50+F52+F55+F58</f>
        <v>0</v>
      </c>
      <c r="G32" s="187">
        <f>G33+G35+G37+G40+G46+G47+G48+G50+G52+G55+G58</f>
        <v>0</v>
      </c>
      <c r="H32" s="187">
        <f>H33+H35+H37+H40+H46+H47+H48+H50+H52+H55+H58</f>
        <v>0</v>
      </c>
      <c r="I32" s="188">
        <f>I33+I35+I37+I40+I46+I47+I48+I50+I52+I55+I58</f>
        <v>0</v>
      </c>
    </row>
    <row r="33" spans="1:9" ht="12.75">
      <c r="A33" s="498">
        <v>1</v>
      </c>
      <c r="B33" s="26" t="s">
        <v>428</v>
      </c>
      <c r="C33" s="543">
        <f>D33</f>
        <v>50</v>
      </c>
      <c r="D33" s="227">
        <f>E33+F33+G33+H33+I33</f>
        <v>50</v>
      </c>
      <c r="E33" s="227">
        <v>50</v>
      </c>
      <c r="F33" s="818"/>
      <c r="G33" s="257"/>
      <c r="H33" s="257"/>
      <c r="I33" s="249"/>
    </row>
    <row r="34" spans="1:9" ht="12.75">
      <c r="A34" s="793">
        <v>2</v>
      </c>
      <c r="B34" s="84" t="s">
        <v>429</v>
      </c>
      <c r="C34" s="578"/>
      <c r="D34" s="227"/>
      <c r="E34" s="227"/>
      <c r="F34" s="819"/>
      <c r="G34" s="259"/>
      <c r="H34" s="259"/>
      <c r="I34" s="251"/>
    </row>
    <row r="35" spans="1:9" ht="12.75">
      <c r="A35" s="794"/>
      <c r="B35" s="24" t="s">
        <v>430</v>
      </c>
      <c r="C35" s="578">
        <f>D35</f>
        <v>50</v>
      </c>
      <c r="D35" s="200">
        <f aca="true" t="shared" si="1" ref="D35:D40">E35+F35+G35+H35+I35</f>
        <v>50</v>
      </c>
      <c r="E35" s="200">
        <v>50</v>
      </c>
      <c r="F35" s="820"/>
      <c r="G35" s="253"/>
      <c r="H35" s="253"/>
      <c r="I35" s="253"/>
    </row>
    <row r="36" spans="1:9" ht="12.75">
      <c r="A36" s="112">
        <v>3</v>
      </c>
      <c r="B36" s="26" t="s">
        <v>431</v>
      </c>
      <c r="C36" s="578"/>
      <c r="D36" s="200"/>
      <c r="E36" s="200"/>
      <c r="F36" s="820"/>
      <c r="G36" s="253"/>
      <c r="H36" s="253"/>
      <c r="I36" s="253"/>
    </row>
    <row r="37" spans="1:9" ht="12.75">
      <c r="A37" s="112"/>
      <c r="B37" s="26" t="s">
        <v>432</v>
      </c>
      <c r="C37" s="578">
        <f>D37</f>
        <v>150</v>
      </c>
      <c r="D37" s="200">
        <f t="shared" si="1"/>
        <v>150</v>
      </c>
      <c r="E37" s="200">
        <v>150</v>
      </c>
      <c r="F37" s="820"/>
      <c r="G37" s="253"/>
      <c r="H37" s="253"/>
      <c r="I37" s="253"/>
    </row>
    <row r="38" spans="1:9" ht="12.75">
      <c r="A38" s="85"/>
      <c r="B38" s="26" t="s">
        <v>433</v>
      </c>
      <c r="C38" s="578"/>
      <c r="D38" s="200"/>
      <c r="E38" s="200"/>
      <c r="F38" s="820"/>
      <c r="G38" s="253"/>
      <c r="H38" s="253"/>
      <c r="I38" s="253"/>
    </row>
    <row r="39" spans="1:9" ht="12.75">
      <c r="A39" s="793">
        <v>4</v>
      </c>
      <c r="B39" s="84" t="s">
        <v>434</v>
      </c>
      <c r="C39" s="578"/>
      <c r="D39" s="200"/>
      <c r="E39" s="200"/>
      <c r="F39" s="820"/>
      <c r="G39" s="253"/>
      <c r="H39" s="253"/>
      <c r="I39" s="253"/>
    </row>
    <row r="40" spans="1:9" ht="12.75">
      <c r="A40" s="794"/>
      <c r="B40" s="24" t="s">
        <v>435</v>
      </c>
      <c r="C40" s="576">
        <f>D40</f>
        <v>100</v>
      </c>
      <c r="D40" s="200">
        <f t="shared" si="1"/>
        <v>100</v>
      </c>
      <c r="E40" s="200">
        <v>100</v>
      </c>
      <c r="F40" s="821"/>
      <c r="G40" s="253"/>
      <c r="H40" s="253"/>
      <c r="I40" s="253"/>
    </row>
    <row r="41" spans="1:9" ht="13.5" thickBot="1">
      <c r="A41" s="85"/>
      <c r="B41" s="23"/>
      <c r="C41" s="258"/>
      <c r="D41" s="258"/>
      <c r="E41" s="258"/>
      <c r="F41" s="362"/>
      <c r="G41" s="362"/>
      <c r="H41" s="362"/>
      <c r="I41" s="1" t="s">
        <v>63</v>
      </c>
    </row>
    <row r="42" spans="1:9" ht="12.75">
      <c r="A42" s="7" t="s">
        <v>33</v>
      </c>
      <c r="B42" s="7"/>
      <c r="C42" s="64" t="s">
        <v>283</v>
      </c>
      <c r="D42" s="64" t="s">
        <v>283</v>
      </c>
      <c r="E42" s="64" t="s">
        <v>43</v>
      </c>
      <c r="F42" s="64" t="s">
        <v>524</v>
      </c>
      <c r="G42" s="138"/>
      <c r="H42" s="79"/>
      <c r="I42" s="64"/>
    </row>
    <row r="43" spans="1:9" ht="12.75">
      <c r="A43" s="9" t="s">
        <v>0</v>
      </c>
      <c r="B43" s="45" t="s">
        <v>3</v>
      </c>
      <c r="C43" s="10" t="s">
        <v>522</v>
      </c>
      <c r="D43" s="65" t="s">
        <v>284</v>
      </c>
      <c r="E43" s="65" t="s">
        <v>1</v>
      </c>
      <c r="F43" s="65" t="s">
        <v>525</v>
      </c>
      <c r="G43" s="80" t="s">
        <v>28</v>
      </c>
      <c r="H43" s="80" t="s">
        <v>29</v>
      </c>
      <c r="I43" s="65" t="s">
        <v>58</v>
      </c>
    </row>
    <row r="44" spans="1:9" ht="13.5" thickBot="1">
      <c r="A44" s="9"/>
      <c r="B44" s="46"/>
      <c r="C44" s="66"/>
      <c r="D44" s="65"/>
      <c r="E44" s="66" t="s">
        <v>2</v>
      </c>
      <c r="F44" s="66"/>
      <c r="G44" s="139" t="s">
        <v>60</v>
      </c>
      <c r="H44" s="139" t="s">
        <v>30</v>
      </c>
      <c r="I44" s="66" t="s">
        <v>59</v>
      </c>
    </row>
    <row r="45" spans="1:9" ht="13.5" thickBot="1">
      <c r="A45" s="12"/>
      <c r="B45" s="61"/>
      <c r="C45" s="22">
        <v>1</v>
      </c>
      <c r="D45" s="295" t="s">
        <v>285</v>
      </c>
      <c r="E45" s="802">
        <v>3</v>
      </c>
      <c r="F45" s="13">
        <v>4</v>
      </c>
      <c r="G45" s="14">
        <v>5</v>
      </c>
      <c r="H45" s="15">
        <v>6</v>
      </c>
      <c r="I45" s="15">
        <v>7</v>
      </c>
    </row>
    <row r="46" spans="1:9" ht="12.75">
      <c r="A46" s="320">
        <v>5</v>
      </c>
      <c r="B46" s="321" t="s">
        <v>436</v>
      </c>
      <c r="C46" s="426">
        <f>D46</f>
        <v>70</v>
      </c>
      <c r="D46" s="175">
        <f>E46+F46+G46+H46+I46</f>
        <v>70</v>
      </c>
      <c r="E46" s="455">
        <v>70</v>
      </c>
      <c r="F46" s="253"/>
      <c r="G46" s="253"/>
      <c r="H46" s="253"/>
      <c r="I46" s="250"/>
    </row>
    <row r="47" spans="1:9" ht="12.75">
      <c r="A47" s="320">
        <v>6</v>
      </c>
      <c r="B47" s="321" t="s">
        <v>437</v>
      </c>
      <c r="C47" s="426">
        <f aca="true" t="shared" si="2" ref="C47:C58">D47</f>
        <v>50</v>
      </c>
      <c r="D47" s="175">
        <f aca="true" t="shared" si="3" ref="D47:D58">E47+F47+G47+H47+I47</f>
        <v>50</v>
      </c>
      <c r="E47" s="455">
        <v>50</v>
      </c>
      <c r="F47" s="253"/>
      <c r="G47" s="253"/>
      <c r="H47" s="253"/>
      <c r="I47" s="253"/>
    </row>
    <row r="48" spans="1:9" ht="12.75">
      <c r="A48" s="883">
        <v>7</v>
      </c>
      <c r="B48" s="321" t="s">
        <v>438</v>
      </c>
      <c r="C48" s="882">
        <f t="shared" si="2"/>
        <v>177</v>
      </c>
      <c r="D48" s="175">
        <f t="shared" si="3"/>
        <v>177</v>
      </c>
      <c r="E48" s="755">
        <v>177</v>
      </c>
      <c r="F48" s="253"/>
      <c r="G48" s="253"/>
      <c r="H48" s="253"/>
      <c r="I48" s="253"/>
    </row>
    <row r="49" spans="1:9" ht="12.75">
      <c r="A49" s="320">
        <v>8</v>
      </c>
      <c r="B49" s="495" t="s">
        <v>439</v>
      </c>
      <c r="C49" s="426">
        <f t="shared" si="2"/>
        <v>0</v>
      </c>
      <c r="D49" s="175">
        <f t="shared" si="3"/>
        <v>0</v>
      </c>
      <c r="E49" s="455"/>
      <c r="F49" s="253"/>
      <c r="G49" s="253"/>
      <c r="H49" s="253"/>
      <c r="I49" s="253"/>
    </row>
    <row r="50" spans="1:9" ht="12.75">
      <c r="A50" s="498"/>
      <c r="B50" s="496" t="s">
        <v>440</v>
      </c>
      <c r="C50" s="426">
        <f t="shared" si="2"/>
        <v>10</v>
      </c>
      <c r="D50" s="175">
        <f t="shared" si="3"/>
        <v>10</v>
      </c>
      <c r="E50" s="455">
        <v>10</v>
      </c>
      <c r="F50" s="253"/>
      <c r="G50" s="253"/>
      <c r="H50" s="253"/>
      <c r="I50" s="253"/>
    </row>
    <row r="51" spans="1:9" ht="12.75">
      <c r="A51" s="316"/>
      <c r="B51" s="497" t="s">
        <v>441</v>
      </c>
      <c r="C51" s="426">
        <f t="shared" si="2"/>
        <v>0</v>
      </c>
      <c r="D51" s="175">
        <f t="shared" si="3"/>
        <v>0</v>
      </c>
      <c r="E51" s="455"/>
      <c r="F51" s="253"/>
      <c r="G51" s="253"/>
      <c r="H51" s="253"/>
      <c r="I51" s="253"/>
    </row>
    <row r="52" spans="1:9" ht="12.75">
      <c r="A52" s="883">
        <v>9</v>
      </c>
      <c r="B52" s="321" t="s">
        <v>518</v>
      </c>
      <c r="C52" s="882">
        <f t="shared" si="2"/>
        <v>168</v>
      </c>
      <c r="D52" s="175">
        <f t="shared" si="3"/>
        <v>168</v>
      </c>
      <c r="E52" s="755">
        <v>168</v>
      </c>
      <c r="F52" s="253"/>
      <c r="G52" s="253"/>
      <c r="H52" s="253"/>
      <c r="I52" s="253"/>
    </row>
    <row r="53" spans="1:9" ht="12.75">
      <c r="A53" s="316"/>
      <c r="B53" s="325" t="s">
        <v>442</v>
      </c>
      <c r="C53" s="426">
        <f t="shared" si="2"/>
        <v>0</v>
      </c>
      <c r="D53" s="175">
        <f t="shared" si="3"/>
        <v>0</v>
      </c>
      <c r="E53" s="455"/>
      <c r="F53" s="253"/>
      <c r="G53" s="253"/>
      <c r="H53" s="253"/>
      <c r="I53" s="253"/>
    </row>
    <row r="54" spans="1:9" ht="12.75">
      <c r="A54" s="320">
        <v>10</v>
      </c>
      <c r="B54" s="321" t="s">
        <v>443</v>
      </c>
      <c r="C54" s="426">
        <f t="shared" si="2"/>
        <v>0</v>
      </c>
      <c r="D54" s="175">
        <f t="shared" si="3"/>
        <v>0</v>
      </c>
      <c r="E54" s="455"/>
      <c r="F54" s="253"/>
      <c r="G54" s="253"/>
      <c r="H54" s="253"/>
      <c r="I54" s="253"/>
    </row>
    <row r="55" spans="1:9" ht="12.75">
      <c r="A55" s="498"/>
      <c r="B55" s="490" t="s">
        <v>444</v>
      </c>
      <c r="C55" s="444">
        <f t="shared" si="2"/>
        <v>80</v>
      </c>
      <c r="D55" s="174">
        <f t="shared" si="3"/>
        <v>80</v>
      </c>
      <c r="E55" s="210">
        <v>80</v>
      </c>
      <c r="F55" s="253"/>
      <c r="G55" s="253"/>
      <c r="H55" s="253"/>
      <c r="I55" s="253"/>
    </row>
    <row r="56" spans="1:9" ht="12.75">
      <c r="A56" s="316"/>
      <c r="B56" s="325" t="s">
        <v>445</v>
      </c>
      <c r="C56" s="426">
        <f t="shared" si="2"/>
        <v>0</v>
      </c>
      <c r="D56" s="175">
        <f t="shared" si="3"/>
        <v>0</v>
      </c>
      <c r="E56" s="455"/>
      <c r="F56" s="253"/>
      <c r="G56" s="253"/>
      <c r="H56" s="253"/>
      <c r="I56" s="253"/>
    </row>
    <row r="57" spans="1:9" ht="12.75">
      <c r="A57" s="320">
        <v>11</v>
      </c>
      <c r="B57" s="321" t="s">
        <v>446</v>
      </c>
      <c r="C57" s="426">
        <f t="shared" si="2"/>
        <v>0</v>
      </c>
      <c r="D57" s="175">
        <f t="shared" si="3"/>
        <v>0</v>
      </c>
      <c r="E57" s="455"/>
      <c r="F57" s="253"/>
      <c r="G57" s="253"/>
      <c r="H57" s="253"/>
      <c r="I57" s="253"/>
    </row>
    <row r="58" spans="1:9" ht="12.75">
      <c r="A58" s="498"/>
      <c r="B58" s="490" t="s">
        <v>447</v>
      </c>
      <c r="C58" s="426">
        <f t="shared" si="2"/>
        <v>860</v>
      </c>
      <c r="D58" s="174">
        <f t="shared" si="3"/>
        <v>860</v>
      </c>
      <c r="E58" s="210">
        <v>860</v>
      </c>
      <c r="F58" s="253"/>
      <c r="G58" s="253"/>
      <c r="H58" s="253"/>
      <c r="I58" s="253"/>
    </row>
    <row r="59" spans="1:9" ht="13.5" thickBot="1">
      <c r="A59" s="498"/>
      <c r="B59" s="490" t="s">
        <v>448</v>
      </c>
      <c r="C59" s="579"/>
      <c r="D59" s="227"/>
      <c r="E59" s="584"/>
      <c r="F59" s="259"/>
      <c r="G59" s="259"/>
      <c r="H59" s="259"/>
      <c r="I59" s="259"/>
    </row>
    <row r="60" spans="1:9" ht="13.5" thickBot="1">
      <c r="A60" s="54"/>
      <c r="B60" s="90" t="s">
        <v>42</v>
      </c>
      <c r="C60" s="542">
        <f>C61+C62+C63+C64+C66+C68</f>
        <v>565</v>
      </c>
      <c r="D60" s="227">
        <f aca="true" t="shared" si="4" ref="D60:I60">D61+D62+D63+D64+D66+D68</f>
        <v>565</v>
      </c>
      <c r="E60" s="425">
        <f t="shared" si="4"/>
        <v>565</v>
      </c>
      <c r="F60" s="542"/>
      <c r="G60" s="726">
        <f t="shared" si="4"/>
        <v>0</v>
      </c>
      <c r="H60" s="726">
        <f t="shared" si="4"/>
        <v>0</v>
      </c>
      <c r="I60" s="726">
        <f t="shared" si="4"/>
        <v>0</v>
      </c>
    </row>
    <row r="61" spans="1:9" ht="12.75">
      <c r="A61" s="114">
        <v>1</v>
      </c>
      <c r="B61" s="43" t="s">
        <v>449</v>
      </c>
      <c r="C61" s="531">
        <f>D61</f>
        <v>20</v>
      </c>
      <c r="D61" s="227">
        <f>E61+F61+G61+H61+I61</f>
        <v>20</v>
      </c>
      <c r="E61" s="408">
        <v>20</v>
      </c>
      <c r="F61" s="685"/>
      <c r="G61" s="195"/>
      <c r="H61" s="195"/>
      <c r="I61" s="169"/>
    </row>
    <row r="62" spans="1:9" ht="12.75">
      <c r="A62" s="292">
        <v>2</v>
      </c>
      <c r="B62" s="298" t="s">
        <v>512</v>
      </c>
      <c r="C62" s="531">
        <f>D62</f>
        <v>200</v>
      </c>
      <c r="D62" s="227">
        <f>E62+F62+G62+H62+I62</f>
        <v>200</v>
      </c>
      <c r="E62" s="455">
        <v>200</v>
      </c>
      <c r="F62" s="686"/>
      <c r="G62" s="199"/>
      <c r="H62" s="199"/>
      <c r="I62" s="199"/>
    </row>
    <row r="63" spans="1:9" ht="12.75">
      <c r="A63" s="295">
        <v>3</v>
      </c>
      <c r="B63" s="364" t="s">
        <v>509</v>
      </c>
      <c r="C63" s="531">
        <f>D63</f>
        <v>140</v>
      </c>
      <c r="D63" s="227">
        <f>E63+F63+G63+H63+I63</f>
        <v>140</v>
      </c>
      <c r="E63" s="455">
        <v>140</v>
      </c>
      <c r="F63" s="686"/>
      <c r="G63" s="199"/>
      <c r="H63" s="199"/>
      <c r="I63" s="199"/>
    </row>
    <row r="64" spans="1:9" ht="12.75">
      <c r="A64" s="295">
        <v>4</v>
      </c>
      <c r="B64" s="364" t="s">
        <v>450</v>
      </c>
      <c r="C64" s="531">
        <f>D64</f>
        <v>30</v>
      </c>
      <c r="D64" s="227">
        <f>E64+F64+G64+H64+I64</f>
        <v>30</v>
      </c>
      <c r="E64" s="455">
        <v>30</v>
      </c>
      <c r="F64" s="686"/>
      <c r="G64" s="199"/>
      <c r="H64" s="199"/>
      <c r="I64" s="199"/>
    </row>
    <row r="65" spans="1:9" ht="12.75">
      <c r="A65" s="292">
        <v>5</v>
      </c>
      <c r="B65" s="299" t="s">
        <v>451</v>
      </c>
      <c r="C65" s="531"/>
      <c r="D65" s="227"/>
      <c r="E65" s="455"/>
      <c r="F65" s="686"/>
      <c r="G65" s="199"/>
      <c r="H65" s="199"/>
      <c r="I65" s="199"/>
    </row>
    <row r="66" spans="1:9" ht="12.75">
      <c r="A66" s="131"/>
      <c r="B66" s="299" t="s">
        <v>452</v>
      </c>
      <c r="C66" s="531">
        <f>D66</f>
        <v>130</v>
      </c>
      <c r="D66" s="227">
        <f>E66+F66+G66+H66+I66</f>
        <v>130</v>
      </c>
      <c r="E66" s="455">
        <v>130</v>
      </c>
      <c r="F66" s="686"/>
      <c r="G66" s="199"/>
      <c r="H66" s="199"/>
      <c r="I66" s="199"/>
    </row>
    <row r="67" spans="1:9" ht="12.75">
      <c r="A67" s="132"/>
      <c r="B67" s="299" t="s">
        <v>453</v>
      </c>
      <c r="C67" s="579"/>
      <c r="D67" s="227"/>
      <c r="E67" s="584"/>
      <c r="F67" s="688"/>
      <c r="G67" s="229"/>
      <c r="H67" s="229"/>
      <c r="I67" s="229"/>
    </row>
    <row r="68" spans="1:9" ht="12.75">
      <c r="A68" s="143">
        <v>6</v>
      </c>
      <c r="B68" s="364" t="s">
        <v>535</v>
      </c>
      <c r="C68" s="578">
        <f aca="true" t="shared" si="5" ref="C68:C73">D68</f>
        <v>45</v>
      </c>
      <c r="D68" s="227">
        <f aca="true" t="shared" si="6" ref="D68:D73">E68+F68+G68+H68+I68</f>
        <v>45</v>
      </c>
      <c r="E68" s="455">
        <v>45</v>
      </c>
      <c r="F68" s="686"/>
      <c r="G68" s="199"/>
      <c r="H68" s="199"/>
      <c r="I68" s="199"/>
    </row>
    <row r="69" spans="1:9" ht="13.5" thickBot="1">
      <c r="A69" s="17"/>
      <c r="B69" s="719" t="s">
        <v>467</v>
      </c>
      <c r="C69" s="720">
        <f t="shared" si="5"/>
        <v>700</v>
      </c>
      <c r="D69" s="563">
        <f t="shared" si="6"/>
        <v>700</v>
      </c>
      <c r="E69" s="721">
        <f aca="true" t="shared" si="7" ref="E69:I71">E70</f>
        <v>700</v>
      </c>
      <c r="F69" s="723">
        <f t="shared" si="7"/>
        <v>0</v>
      </c>
      <c r="G69" s="724">
        <f t="shared" si="7"/>
        <v>0</v>
      </c>
      <c r="H69" s="724">
        <f t="shared" si="7"/>
        <v>0</v>
      </c>
      <c r="I69" s="725">
        <f t="shared" si="7"/>
        <v>0</v>
      </c>
    </row>
    <row r="70" spans="1:9" ht="13.5" thickBot="1">
      <c r="A70" s="17"/>
      <c r="B70" s="502" t="s">
        <v>468</v>
      </c>
      <c r="C70" s="580">
        <f t="shared" si="5"/>
        <v>700</v>
      </c>
      <c r="D70" s="200">
        <f t="shared" si="6"/>
        <v>700</v>
      </c>
      <c r="E70" s="408">
        <f t="shared" si="7"/>
        <v>700</v>
      </c>
      <c r="F70" s="626">
        <f t="shared" si="7"/>
        <v>0</v>
      </c>
      <c r="G70" s="184">
        <f t="shared" si="7"/>
        <v>0</v>
      </c>
      <c r="H70" s="184">
        <f t="shared" si="7"/>
        <v>0</v>
      </c>
      <c r="I70" s="184">
        <f t="shared" si="7"/>
        <v>0</v>
      </c>
    </row>
    <row r="71" spans="1:9" ht="13.5" thickBot="1">
      <c r="A71" s="55" t="s">
        <v>10</v>
      </c>
      <c r="B71" s="68" t="s">
        <v>27</v>
      </c>
      <c r="C71" s="578">
        <f t="shared" si="5"/>
        <v>700</v>
      </c>
      <c r="D71" s="227">
        <f t="shared" si="6"/>
        <v>700</v>
      </c>
      <c r="E71" s="455">
        <f t="shared" si="7"/>
        <v>700</v>
      </c>
      <c r="F71" s="631">
        <f t="shared" si="7"/>
        <v>0</v>
      </c>
      <c r="G71" s="175">
        <f t="shared" si="7"/>
        <v>0</v>
      </c>
      <c r="H71" s="175">
        <f t="shared" si="7"/>
        <v>0</v>
      </c>
      <c r="I71" s="175">
        <f t="shared" si="7"/>
        <v>0</v>
      </c>
    </row>
    <row r="72" spans="1:9" ht="13.5" thickBot="1">
      <c r="A72" s="295">
        <v>1</v>
      </c>
      <c r="B72" s="25" t="s">
        <v>469</v>
      </c>
      <c r="C72" s="579">
        <f t="shared" si="5"/>
        <v>700</v>
      </c>
      <c r="D72" s="227">
        <f t="shared" si="6"/>
        <v>700</v>
      </c>
      <c r="E72" s="584">
        <v>700</v>
      </c>
      <c r="F72" s="688"/>
      <c r="G72" s="229"/>
      <c r="H72" s="229"/>
      <c r="I72" s="229"/>
    </row>
    <row r="73" spans="1:9" ht="13.5" thickBot="1">
      <c r="A73" s="82"/>
      <c r="B73" s="93" t="s">
        <v>16</v>
      </c>
      <c r="C73" s="503">
        <f t="shared" si="5"/>
        <v>44</v>
      </c>
      <c r="D73" s="563">
        <f t="shared" si="6"/>
        <v>44</v>
      </c>
      <c r="E73" s="208">
        <f>E74</f>
        <v>44</v>
      </c>
      <c r="F73" s="700"/>
      <c r="G73" s="208"/>
      <c r="H73" s="208"/>
      <c r="I73" s="327"/>
    </row>
    <row r="74" spans="1:9" s="4" customFormat="1" ht="13.5" thickBot="1">
      <c r="A74" s="118" t="s">
        <v>12</v>
      </c>
      <c r="B74" s="18" t="s">
        <v>75</v>
      </c>
      <c r="C74" s="581">
        <f>C75</f>
        <v>44</v>
      </c>
      <c r="D74" s="200">
        <f>D75</f>
        <v>44</v>
      </c>
      <c r="E74" s="255">
        <f>E75</f>
        <v>44</v>
      </c>
      <c r="F74" s="701">
        <f>F75</f>
        <v>0</v>
      </c>
      <c r="G74" s="177">
        <f>G75</f>
        <v>0</v>
      </c>
      <c r="H74" s="177">
        <f>H75</f>
        <v>0</v>
      </c>
      <c r="I74" s="206">
        <f>I75</f>
        <v>0</v>
      </c>
    </row>
    <row r="75" spans="1:9" s="4" customFormat="1" ht="13.5" thickBot="1">
      <c r="A75" s="81"/>
      <c r="B75" s="92" t="s">
        <v>41</v>
      </c>
      <c r="C75" s="582">
        <f aca="true" t="shared" si="8" ref="C75:C81">D75</f>
        <v>44</v>
      </c>
      <c r="D75" s="200">
        <f aca="true" t="shared" si="9" ref="D75:D80">E75+F75+G75+H75+I75</f>
        <v>44</v>
      </c>
      <c r="E75" s="412">
        <f>E76+E77+E78</f>
        <v>44</v>
      </c>
      <c r="F75" s="637">
        <f>F76+F77+F78</f>
        <v>0</v>
      </c>
      <c r="G75" s="182">
        <f>G76+G77+G78</f>
        <v>0</v>
      </c>
      <c r="H75" s="182">
        <f>H76+H77+H78</f>
        <v>0</v>
      </c>
      <c r="I75" s="182">
        <f>I76+I77+I78</f>
        <v>0</v>
      </c>
    </row>
    <row r="76" spans="1:9" s="4" customFormat="1" ht="12.75">
      <c r="A76" s="119">
        <v>1</v>
      </c>
      <c r="B76" s="43" t="s">
        <v>470</v>
      </c>
      <c r="C76" s="583">
        <f t="shared" si="8"/>
        <v>24</v>
      </c>
      <c r="D76" s="200">
        <f t="shared" si="9"/>
        <v>24</v>
      </c>
      <c r="E76" s="408">
        <v>24</v>
      </c>
      <c r="F76" s="626">
        <v>0</v>
      </c>
      <c r="G76" s="184">
        <v>0</v>
      </c>
      <c r="H76" s="184">
        <v>0</v>
      </c>
      <c r="I76" s="207">
        <v>0</v>
      </c>
    </row>
    <row r="77" spans="1:9" s="4" customFormat="1" ht="12.75">
      <c r="A77" s="130">
        <v>2</v>
      </c>
      <c r="B77" s="52" t="s">
        <v>471</v>
      </c>
      <c r="C77" s="583">
        <f t="shared" si="8"/>
        <v>12</v>
      </c>
      <c r="D77" s="200">
        <f t="shared" si="9"/>
        <v>12</v>
      </c>
      <c r="E77" s="599">
        <v>12</v>
      </c>
      <c r="F77" s="673"/>
      <c r="G77" s="185"/>
      <c r="H77" s="185"/>
      <c r="I77" s="326"/>
    </row>
    <row r="78" spans="1:9" s="4" customFormat="1" ht="13.5" thickBot="1">
      <c r="A78" s="143">
        <v>3</v>
      </c>
      <c r="B78" s="512" t="s">
        <v>510</v>
      </c>
      <c r="C78" s="536">
        <f t="shared" si="8"/>
        <v>8</v>
      </c>
      <c r="D78" s="200">
        <f t="shared" si="9"/>
        <v>8</v>
      </c>
      <c r="E78" s="212">
        <v>8</v>
      </c>
      <c r="F78" s="628"/>
      <c r="G78" s="196"/>
      <c r="H78" s="196"/>
      <c r="I78" s="513"/>
    </row>
    <row r="79" spans="1:9" ht="13.5" thickBot="1">
      <c r="A79" s="350"/>
      <c r="B79" s="93" t="s">
        <v>17</v>
      </c>
      <c r="C79" s="503">
        <f t="shared" si="8"/>
        <v>237</v>
      </c>
      <c r="D79" s="563">
        <f t="shared" si="9"/>
        <v>237</v>
      </c>
      <c r="E79" s="208">
        <f>E80</f>
        <v>237</v>
      </c>
      <c r="F79" s="629">
        <f>F80</f>
        <v>0</v>
      </c>
      <c r="G79" s="179">
        <f>G80</f>
        <v>0</v>
      </c>
      <c r="H79" s="179">
        <f>H80</f>
        <v>0</v>
      </c>
      <c r="I79" s="180">
        <f>I80</f>
        <v>0</v>
      </c>
    </row>
    <row r="80" spans="1:9" ht="13.5" thickBot="1">
      <c r="A80" s="12" t="s">
        <v>12</v>
      </c>
      <c r="B80" s="22" t="s">
        <v>75</v>
      </c>
      <c r="C80" s="582">
        <f>D80</f>
        <v>237</v>
      </c>
      <c r="D80" s="200">
        <f t="shared" si="9"/>
        <v>237</v>
      </c>
      <c r="E80" s="412">
        <f>E81+E89</f>
        <v>237</v>
      </c>
      <c r="F80" s="637">
        <f>F81+F89</f>
        <v>0</v>
      </c>
      <c r="G80" s="182">
        <f>G81+G89</f>
        <v>0</v>
      </c>
      <c r="H80" s="182">
        <f>H81+H89</f>
        <v>0</v>
      </c>
      <c r="I80" s="182">
        <f>I81+I89</f>
        <v>0</v>
      </c>
    </row>
    <row r="81" spans="1:9" ht="12.75">
      <c r="A81" s="55"/>
      <c r="B81" s="880" t="s">
        <v>48</v>
      </c>
      <c r="C81" s="575">
        <f t="shared" si="8"/>
        <v>10</v>
      </c>
      <c r="D81" s="197">
        <f aca="true" t="shared" si="10" ref="D81:I81">D83</f>
        <v>10</v>
      </c>
      <c r="E81" s="600">
        <f t="shared" si="10"/>
        <v>10</v>
      </c>
      <c r="F81" s="652">
        <f t="shared" si="10"/>
        <v>0</v>
      </c>
      <c r="G81" s="181">
        <f t="shared" si="10"/>
        <v>0</v>
      </c>
      <c r="H81" s="181">
        <f t="shared" si="10"/>
        <v>0</v>
      </c>
      <c r="I81" s="181">
        <f t="shared" si="10"/>
        <v>0</v>
      </c>
    </row>
    <row r="82" spans="1:9" ht="12.75">
      <c r="A82" s="295">
        <v>1</v>
      </c>
      <c r="B82" s="348" t="s">
        <v>134</v>
      </c>
      <c r="C82" s="200"/>
      <c r="D82" s="200"/>
      <c r="E82" s="200"/>
      <c r="F82" s="627"/>
      <c r="G82" s="174"/>
      <c r="H82" s="174"/>
      <c r="I82" s="174"/>
    </row>
    <row r="83" spans="1:9" ht="12.75">
      <c r="A83" s="295"/>
      <c r="B83" s="348" t="s">
        <v>135</v>
      </c>
      <c r="C83" s="200">
        <f>D83</f>
        <v>10</v>
      </c>
      <c r="D83" s="200">
        <f>E83+F83+G83+H83+I83</f>
        <v>10</v>
      </c>
      <c r="E83" s="200">
        <v>10</v>
      </c>
      <c r="F83" s="627"/>
      <c r="G83" s="174"/>
      <c r="H83" s="174"/>
      <c r="I83" s="174"/>
    </row>
    <row r="84" spans="1:9" ht="18">
      <c r="A84" s="363"/>
      <c r="B84" s="363"/>
      <c r="C84" s="361"/>
      <c r="D84" s="361"/>
      <c r="E84" s="361"/>
      <c r="F84" s="361"/>
      <c r="G84" s="361"/>
      <c r="H84" s="361"/>
      <c r="I84" s="1" t="s">
        <v>63</v>
      </c>
    </row>
    <row r="85" spans="1:9" s="56" customFormat="1" ht="12.75">
      <c r="A85" s="295" t="s">
        <v>33</v>
      </c>
      <c r="B85" s="295"/>
      <c r="C85" s="890" t="s">
        <v>283</v>
      </c>
      <c r="D85" s="890" t="s">
        <v>283</v>
      </c>
      <c r="E85" s="890" t="s">
        <v>43</v>
      </c>
      <c r="F85" s="890" t="s">
        <v>524</v>
      </c>
      <c r="G85" s="891"/>
      <c r="H85" s="890"/>
      <c r="I85" s="890"/>
    </row>
    <row r="86" spans="1:9" s="56" customFormat="1" ht="12.75">
      <c r="A86" s="295" t="s">
        <v>0</v>
      </c>
      <c r="B86" s="892" t="s">
        <v>3</v>
      </c>
      <c r="C86" s="295" t="s">
        <v>522</v>
      </c>
      <c r="D86" s="890" t="s">
        <v>284</v>
      </c>
      <c r="E86" s="890" t="s">
        <v>1</v>
      </c>
      <c r="F86" s="890" t="s">
        <v>525</v>
      </c>
      <c r="G86" s="890" t="s">
        <v>28</v>
      </c>
      <c r="H86" s="890" t="s">
        <v>29</v>
      </c>
      <c r="I86" s="890" t="s">
        <v>58</v>
      </c>
    </row>
    <row r="87" spans="1:9" s="56" customFormat="1" ht="12.75">
      <c r="A87" s="295"/>
      <c r="B87" s="892"/>
      <c r="C87" s="890"/>
      <c r="D87" s="890"/>
      <c r="E87" s="890" t="s">
        <v>2</v>
      </c>
      <c r="F87" s="890"/>
      <c r="G87" s="890" t="s">
        <v>60</v>
      </c>
      <c r="H87" s="890" t="s">
        <v>30</v>
      </c>
      <c r="I87" s="890" t="s">
        <v>59</v>
      </c>
    </row>
    <row r="88" spans="1:9" s="56" customFormat="1" ht="12.75">
      <c r="A88" s="295"/>
      <c r="B88" s="892"/>
      <c r="C88" s="295">
        <v>1</v>
      </c>
      <c r="D88" s="295" t="s">
        <v>285</v>
      </c>
      <c r="E88" s="295">
        <v>3</v>
      </c>
      <c r="F88" s="295">
        <v>4</v>
      </c>
      <c r="G88" s="295">
        <v>5</v>
      </c>
      <c r="H88" s="295">
        <v>6</v>
      </c>
      <c r="I88" s="295">
        <v>7</v>
      </c>
    </row>
    <row r="89" spans="1:9" s="56" customFormat="1" ht="12.75">
      <c r="A89" s="323"/>
      <c r="B89" s="893" t="s">
        <v>41</v>
      </c>
      <c r="C89" s="200">
        <f aca="true" t="shared" si="11" ref="C89:C94">D89</f>
        <v>227</v>
      </c>
      <c r="D89" s="200">
        <f aca="true" t="shared" si="12" ref="D89:D94">E89+F89+G89+H89+I89</f>
        <v>227</v>
      </c>
      <c r="E89" s="200">
        <f>E90+E91+E92+E93+E94+E95+E96+E97+E98+E99+E100+E101+E102</f>
        <v>227</v>
      </c>
      <c r="F89" s="627">
        <f>F90+F91+F92+F93+F94+F95+F96+F97+F98+F99+F100+F101+F102</f>
        <v>0</v>
      </c>
      <c r="G89" s="174">
        <f>G90+G91+G92+G93+G94+G95+G96+G97+G98+G99+G100+G101+G102</f>
        <v>0</v>
      </c>
      <c r="H89" s="174">
        <f>H90+H91+H92+H93+H94+H95+H96+H97+H98+H99+H100+H101+H102</f>
        <v>0</v>
      </c>
      <c r="I89" s="174">
        <f>I90+I91+I92+I93+I94+I95+I96+I97+I98+I99+I100+I101+I102</f>
        <v>0</v>
      </c>
    </row>
    <row r="90" spans="1:9" s="56" customFormat="1" ht="12.75">
      <c r="A90" s="331">
        <v>1</v>
      </c>
      <c r="B90" s="294" t="s">
        <v>454</v>
      </c>
      <c r="C90" s="200">
        <f t="shared" si="11"/>
        <v>25</v>
      </c>
      <c r="D90" s="200">
        <f t="shared" si="12"/>
        <v>25</v>
      </c>
      <c r="E90" s="200">
        <v>25</v>
      </c>
      <c r="F90" s="200"/>
      <c r="G90" s="200"/>
      <c r="H90" s="200"/>
      <c r="I90" s="200"/>
    </row>
    <row r="91" spans="1:9" s="56" customFormat="1" ht="12.75">
      <c r="A91" s="331">
        <v>2</v>
      </c>
      <c r="B91" s="294" t="s">
        <v>455</v>
      </c>
      <c r="C91" s="200">
        <f t="shared" si="11"/>
        <v>36</v>
      </c>
      <c r="D91" s="200">
        <f t="shared" si="12"/>
        <v>36</v>
      </c>
      <c r="E91" s="200">
        <v>36</v>
      </c>
      <c r="F91" s="200"/>
      <c r="G91" s="200"/>
      <c r="H91" s="200"/>
      <c r="I91" s="200"/>
    </row>
    <row r="92" spans="1:9" s="56" customFormat="1" ht="12.75">
      <c r="A92" s="331">
        <v>3</v>
      </c>
      <c r="B92" s="294" t="s">
        <v>456</v>
      </c>
      <c r="C92" s="200">
        <f t="shared" si="11"/>
        <v>20</v>
      </c>
      <c r="D92" s="200">
        <f t="shared" si="12"/>
        <v>20</v>
      </c>
      <c r="E92" s="200">
        <v>20</v>
      </c>
      <c r="F92" s="200"/>
      <c r="G92" s="200"/>
      <c r="H92" s="200"/>
      <c r="I92" s="200"/>
    </row>
    <row r="93" spans="1:9" s="56" customFormat="1" ht="12.75">
      <c r="A93" s="331">
        <v>4</v>
      </c>
      <c r="B93" s="294" t="s">
        <v>457</v>
      </c>
      <c r="C93" s="200">
        <f t="shared" si="11"/>
        <v>36</v>
      </c>
      <c r="D93" s="200">
        <f t="shared" si="12"/>
        <v>36</v>
      </c>
      <c r="E93" s="200">
        <v>36</v>
      </c>
      <c r="F93" s="200"/>
      <c r="G93" s="200"/>
      <c r="H93" s="200"/>
      <c r="I93" s="200"/>
    </row>
    <row r="94" spans="1:9" s="56" customFormat="1" ht="12.75">
      <c r="A94" s="331">
        <v>5</v>
      </c>
      <c r="B94" s="294" t="s">
        <v>458</v>
      </c>
      <c r="C94" s="200">
        <f t="shared" si="11"/>
        <v>25</v>
      </c>
      <c r="D94" s="200">
        <f t="shared" si="12"/>
        <v>25</v>
      </c>
      <c r="E94" s="200">
        <v>25</v>
      </c>
      <c r="F94" s="200"/>
      <c r="G94" s="200"/>
      <c r="H94" s="200"/>
      <c r="I94" s="200"/>
    </row>
    <row r="95" spans="1:9" s="56" customFormat="1" ht="12.75">
      <c r="A95" s="331">
        <v>6</v>
      </c>
      <c r="B95" s="294" t="s">
        <v>459</v>
      </c>
      <c r="C95" s="200">
        <f>D95</f>
        <v>20</v>
      </c>
      <c r="D95" s="200">
        <f>E95+F95+G95+H95+I95</f>
        <v>20</v>
      </c>
      <c r="E95" s="200">
        <v>20</v>
      </c>
      <c r="F95" s="200"/>
      <c r="G95" s="200"/>
      <c r="H95" s="200"/>
      <c r="I95" s="200"/>
    </row>
    <row r="96" spans="1:9" s="56" customFormat="1" ht="12.75">
      <c r="A96" s="331">
        <v>7</v>
      </c>
      <c r="B96" s="294" t="s">
        <v>460</v>
      </c>
      <c r="C96" s="200">
        <f aca="true" t="shared" si="13" ref="C96:C102">D96</f>
        <v>12</v>
      </c>
      <c r="D96" s="200">
        <f aca="true" t="shared" si="14" ref="D96:D102">E96+F96+G96+H96+I96</f>
        <v>12</v>
      </c>
      <c r="E96" s="200">
        <v>12</v>
      </c>
      <c r="F96" s="200"/>
      <c r="G96" s="200"/>
      <c r="H96" s="200"/>
      <c r="I96" s="200"/>
    </row>
    <row r="97" spans="1:9" s="56" customFormat="1" ht="12.75">
      <c r="A97" s="331">
        <v>8</v>
      </c>
      <c r="B97" s="294" t="s">
        <v>461</v>
      </c>
      <c r="C97" s="585">
        <f t="shared" si="13"/>
        <v>25</v>
      </c>
      <c r="D97" s="200">
        <f t="shared" si="14"/>
        <v>25</v>
      </c>
      <c r="E97" s="210">
        <v>25</v>
      </c>
      <c r="F97" s="200"/>
      <c r="G97" s="200"/>
      <c r="H97" s="200"/>
      <c r="I97" s="200"/>
    </row>
    <row r="98" spans="1:9" s="56" customFormat="1" ht="12.75">
      <c r="A98" s="331">
        <v>9</v>
      </c>
      <c r="B98" s="294" t="s">
        <v>462</v>
      </c>
      <c r="C98" s="585">
        <f t="shared" si="13"/>
        <v>3</v>
      </c>
      <c r="D98" s="200">
        <f t="shared" si="14"/>
        <v>3</v>
      </c>
      <c r="E98" s="210">
        <v>3</v>
      </c>
      <c r="F98" s="200"/>
      <c r="G98" s="200"/>
      <c r="H98" s="200"/>
      <c r="I98" s="200"/>
    </row>
    <row r="99" spans="1:9" s="56" customFormat="1" ht="12.75">
      <c r="A99" s="331">
        <v>10</v>
      </c>
      <c r="B99" s="294" t="s">
        <v>463</v>
      </c>
      <c r="C99" s="585">
        <f t="shared" si="13"/>
        <v>3</v>
      </c>
      <c r="D99" s="200">
        <f t="shared" si="14"/>
        <v>3</v>
      </c>
      <c r="E99" s="210">
        <v>3</v>
      </c>
      <c r="F99" s="200"/>
      <c r="G99" s="200"/>
      <c r="H99" s="200"/>
      <c r="I99" s="200"/>
    </row>
    <row r="100" spans="1:9" s="56" customFormat="1" ht="12.75">
      <c r="A100" s="331">
        <v>11</v>
      </c>
      <c r="B100" s="294" t="s">
        <v>464</v>
      </c>
      <c r="C100" s="585">
        <f t="shared" si="13"/>
        <v>9</v>
      </c>
      <c r="D100" s="200">
        <f t="shared" si="14"/>
        <v>9</v>
      </c>
      <c r="E100" s="210">
        <v>9</v>
      </c>
      <c r="F100" s="200"/>
      <c r="G100" s="200"/>
      <c r="H100" s="200"/>
      <c r="I100" s="200"/>
    </row>
    <row r="101" spans="1:9" s="56" customFormat="1" ht="12.75">
      <c r="A101" s="331">
        <v>12</v>
      </c>
      <c r="B101" s="294" t="s">
        <v>465</v>
      </c>
      <c r="C101" s="585">
        <f t="shared" si="13"/>
        <v>8</v>
      </c>
      <c r="D101" s="200">
        <f t="shared" si="14"/>
        <v>8</v>
      </c>
      <c r="E101" s="210">
        <v>8</v>
      </c>
      <c r="F101" s="200"/>
      <c r="G101" s="200"/>
      <c r="H101" s="200"/>
      <c r="I101" s="200"/>
    </row>
    <row r="102" spans="1:9" s="56" customFormat="1" ht="13.5" thickBot="1">
      <c r="A102" s="332">
        <v>13</v>
      </c>
      <c r="B102" s="290" t="s">
        <v>466</v>
      </c>
      <c r="C102" s="585">
        <f t="shared" si="13"/>
        <v>5</v>
      </c>
      <c r="D102" s="200">
        <f t="shared" si="14"/>
        <v>5</v>
      </c>
      <c r="E102" s="212">
        <v>5</v>
      </c>
      <c r="F102" s="197"/>
      <c r="G102" s="197"/>
      <c r="H102" s="197"/>
      <c r="I102" s="197"/>
    </row>
    <row r="103" spans="1:9" ht="13.5" thickBot="1">
      <c r="A103" s="28"/>
      <c r="B103" s="111" t="s">
        <v>92</v>
      </c>
      <c r="C103" s="503">
        <f>D103</f>
        <v>2001</v>
      </c>
      <c r="D103" s="563">
        <f>E103+F103+G103+H103+I103</f>
        <v>2001</v>
      </c>
      <c r="E103" s="208">
        <f>E104+E111</f>
        <v>2001</v>
      </c>
      <c r="F103" s="629">
        <f>F104</f>
        <v>0</v>
      </c>
      <c r="G103" s="179">
        <f>G104</f>
        <v>0</v>
      </c>
      <c r="H103" s="179">
        <f>H104</f>
        <v>0</v>
      </c>
      <c r="I103" s="180">
        <f>I104</f>
        <v>0</v>
      </c>
    </row>
    <row r="104" spans="1:9" ht="13.5" thickBot="1">
      <c r="A104" s="48" t="s">
        <v>8</v>
      </c>
      <c r="B104" s="48" t="s">
        <v>9</v>
      </c>
      <c r="C104" s="542">
        <f>D104</f>
        <v>1882</v>
      </c>
      <c r="D104" s="227">
        <f>E104+F104+G104+H104+I104</f>
        <v>1882</v>
      </c>
      <c r="E104" s="252">
        <f>E106+E107+E108+E110</f>
        <v>1882</v>
      </c>
      <c r="F104" s="684">
        <f>F106+F110</f>
        <v>0</v>
      </c>
      <c r="G104" s="166">
        <f>G106+G110</f>
        <v>0</v>
      </c>
      <c r="H104" s="166">
        <f>H106+H110</f>
        <v>0</v>
      </c>
      <c r="I104" s="213">
        <f>I106+I110</f>
        <v>0</v>
      </c>
    </row>
    <row r="105" spans="1:9" ht="12.75">
      <c r="A105" s="300">
        <v>1</v>
      </c>
      <c r="B105" s="26" t="s">
        <v>34</v>
      </c>
      <c r="C105" s="583"/>
      <c r="D105" s="200"/>
      <c r="E105" s="826"/>
      <c r="F105" s="685"/>
      <c r="G105" s="195"/>
      <c r="H105" s="195"/>
      <c r="I105" s="169"/>
    </row>
    <row r="106" spans="1:9" ht="12.75">
      <c r="A106" s="146"/>
      <c r="B106" s="24" t="s">
        <v>415</v>
      </c>
      <c r="C106" s="586">
        <f>D106</f>
        <v>81</v>
      </c>
      <c r="D106" s="222">
        <f>E106+F106+G106+H106+I106</f>
        <v>81</v>
      </c>
      <c r="E106" s="827">
        <v>81</v>
      </c>
      <c r="F106" s="686"/>
      <c r="G106" s="199"/>
      <c r="H106" s="199"/>
      <c r="I106" s="226"/>
    </row>
    <row r="107" spans="1:9" ht="12.75">
      <c r="A107" s="32">
        <v>2</v>
      </c>
      <c r="B107" s="26" t="s">
        <v>416</v>
      </c>
      <c r="C107" s="586">
        <f aca="true" t="shared" si="15" ref="C107:C114">D107</f>
        <v>368</v>
      </c>
      <c r="D107" s="222">
        <f>E107+F107+G107+H107+I107</f>
        <v>368</v>
      </c>
      <c r="E107" s="828">
        <v>368</v>
      </c>
      <c r="F107" s="686"/>
      <c r="G107" s="199"/>
      <c r="H107" s="199"/>
      <c r="I107" s="226"/>
    </row>
    <row r="108" spans="1:9" ht="12.75">
      <c r="A108" s="143">
        <v>3</v>
      </c>
      <c r="B108" s="134" t="s">
        <v>417</v>
      </c>
      <c r="C108" s="586">
        <f t="shared" si="15"/>
        <v>1233</v>
      </c>
      <c r="D108" s="222">
        <f>E108+F108+G108+H108+I108</f>
        <v>1233</v>
      </c>
      <c r="E108" s="599">
        <v>1233</v>
      </c>
      <c r="F108" s="687"/>
      <c r="G108" s="260"/>
      <c r="H108" s="260"/>
      <c r="I108" s="261"/>
    </row>
    <row r="109" spans="1:9" ht="12.75">
      <c r="A109" s="130">
        <v>4</v>
      </c>
      <c r="B109" s="33" t="s">
        <v>49</v>
      </c>
      <c r="C109" s="586"/>
      <c r="D109" s="222"/>
      <c r="E109" s="828"/>
      <c r="F109" s="686"/>
      <c r="G109" s="199"/>
      <c r="H109" s="199"/>
      <c r="I109" s="199"/>
    </row>
    <row r="110" spans="1:9" ht="13.5" thickBot="1">
      <c r="A110" s="131"/>
      <c r="B110" s="23" t="s">
        <v>418</v>
      </c>
      <c r="C110" s="587">
        <f t="shared" si="15"/>
        <v>200</v>
      </c>
      <c r="D110" s="222">
        <f>E110+F110+G110+H110+I110</f>
        <v>200</v>
      </c>
      <c r="E110" s="829">
        <v>200</v>
      </c>
      <c r="F110" s="688"/>
      <c r="G110" s="229"/>
      <c r="H110" s="229"/>
      <c r="I110" s="229"/>
    </row>
    <row r="111" spans="1:9" ht="13.5" thickBot="1">
      <c r="A111" s="69" t="s">
        <v>12</v>
      </c>
      <c r="B111" s="48" t="s">
        <v>44</v>
      </c>
      <c r="C111" s="491">
        <f t="shared" si="15"/>
        <v>119</v>
      </c>
      <c r="D111" s="222">
        <f>E111+F111+G111+H111+I111</f>
        <v>119</v>
      </c>
      <c r="E111" s="830">
        <f>E113</f>
        <v>119</v>
      </c>
      <c r="F111" s="653">
        <f>F113</f>
        <v>0</v>
      </c>
      <c r="G111" s="241">
        <f>G113</f>
        <v>0</v>
      </c>
      <c r="H111" s="241">
        <f>H113</f>
        <v>0</v>
      </c>
      <c r="I111" s="242">
        <f>I113</f>
        <v>0</v>
      </c>
    </row>
    <row r="112" spans="1:9" ht="13.5" thickBot="1">
      <c r="A112" s="131">
        <v>1</v>
      </c>
      <c r="B112" s="490" t="s">
        <v>421</v>
      </c>
      <c r="C112" s="489"/>
      <c r="D112" s="222"/>
      <c r="E112" s="831"/>
      <c r="F112" s="685"/>
      <c r="G112" s="195"/>
      <c r="H112" s="195"/>
      <c r="I112" s="195"/>
    </row>
    <row r="113" spans="1:9" ht="13.5" thickBot="1">
      <c r="A113" s="132"/>
      <c r="B113" s="325" t="s">
        <v>422</v>
      </c>
      <c r="C113" s="489">
        <f>D113</f>
        <v>119</v>
      </c>
      <c r="D113" s="222">
        <f>E113+F113+G113+H113+I113</f>
        <v>119</v>
      </c>
      <c r="E113" s="832">
        <v>119</v>
      </c>
      <c r="F113" s="686"/>
      <c r="G113" s="199"/>
      <c r="H113" s="199"/>
      <c r="I113" s="199"/>
    </row>
    <row r="114" spans="1:9" ht="13.5" thickBot="1">
      <c r="A114" s="28"/>
      <c r="B114" s="93" t="s">
        <v>76</v>
      </c>
      <c r="C114" s="503">
        <f t="shared" si="15"/>
        <v>100</v>
      </c>
      <c r="D114" s="563">
        <f aca="true" t="shared" si="16" ref="D114:I114">D115</f>
        <v>100</v>
      </c>
      <c r="E114" s="327">
        <f t="shared" si="16"/>
        <v>100</v>
      </c>
      <c r="F114" s="678">
        <f t="shared" si="16"/>
        <v>0</v>
      </c>
      <c r="G114" s="486">
        <f t="shared" si="16"/>
        <v>0</v>
      </c>
      <c r="H114" s="486">
        <f t="shared" si="16"/>
        <v>0</v>
      </c>
      <c r="I114" s="486">
        <f t="shared" si="16"/>
        <v>0</v>
      </c>
    </row>
    <row r="115" spans="1:9" s="4" customFormat="1" ht="13.5" thickBot="1">
      <c r="A115" s="94" t="s">
        <v>8</v>
      </c>
      <c r="B115" s="48" t="s">
        <v>9</v>
      </c>
      <c r="C115" s="582">
        <f>D115</f>
        <v>100</v>
      </c>
      <c r="D115" s="200">
        <f aca="true" t="shared" si="17" ref="D115:I115">D116+D118</f>
        <v>100</v>
      </c>
      <c r="E115" s="317">
        <f t="shared" si="17"/>
        <v>100</v>
      </c>
      <c r="F115" s="689">
        <f t="shared" si="17"/>
        <v>0</v>
      </c>
      <c r="G115" s="365">
        <f t="shared" si="17"/>
        <v>0</v>
      </c>
      <c r="H115" s="365">
        <f t="shared" si="17"/>
        <v>0</v>
      </c>
      <c r="I115" s="365">
        <f t="shared" si="17"/>
        <v>0</v>
      </c>
    </row>
    <row r="116" spans="1:9" s="4" customFormat="1" ht="13.5" thickBot="1">
      <c r="A116" s="32">
        <v>1</v>
      </c>
      <c r="B116" s="38" t="s">
        <v>419</v>
      </c>
      <c r="C116" s="582">
        <f>D116</f>
        <v>50</v>
      </c>
      <c r="D116" s="200">
        <f>E116+F116+G116+H116+I116</f>
        <v>50</v>
      </c>
      <c r="E116" s="210">
        <v>50</v>
      </c>
      <c r="F116" s="627"/>
      <c r="G116" s="174"/>
      <c r="H116" s="174">
        <v>0</v>
      </c>
      <c r="I116" s="216"/>
    </row>
    <row r="117" spans="1:9" s="4" customFormat="1" ht="13.5" thickBot="1">
      <c r="A117" s="124"/>
      <c r="B117" s="157" t="s">
        <v>117</v>
      </c>
      <c r="C117" s="582"/>
      <c r="D117" s="200"/>
      <c r="E117" s="210"/>
      <c r="F117" s="627"/>
      <c r="G117" s="174"/>
      <c r="H117" s="174"/>
      <c r="I117" s="216"/>
    </row>
    <row r="118" spans="1:9" s="4" customFormat="1" ht="13.5" thickBot="1">
      <c r="A118" s="143">
        <v>2</v>
      </c>
      <c r="B118" s="488" t="s">
        <v>420</v>
      </c>
      <c r="C118" s="582">
        <f>D118</f>
        <v>50</v>
      </c>
      <c r="D118" s="200">
        <f>E118+F118+G118+H118+I118</f>
        <v>50</v>
      </c>
      <c r="E118" s="599">
        <v>50</v>
      </c>
      <c r="F118" s="673"/>
      <c r="G118" s="185"/>
      <c r="H118" s="185"/>
      <c r="I118" s="174"/>
    </row>
    <row r="119" spans="1:9" ht="13.5" thickBot="1">
      <c r="A119" s="123"/>
      <c r="B119" s="315" t="s">
        <v>77</v>
      </c>
      <c r="C119" s="588">
        <f>C120</f>
        <v>20</v>
      </c>
      <c r="D119" s="563">
        <f aca="true" t="shared" si="18" ref="D119:I119">D120</f>
        <v>20</v>
      </c>
      <c r="E119" s="591">
        <f t="shared" si="18"/>
        <v>20</v>
      </c>
      <c r="F119" s="690">
        <f t="shared" si="18"/>
        <v>0</v>
      </c>
      <c r="G119" s="492">
        <f t="shared" si="18"/>
        <v>0</v>
      </c>
      <c r="H119" s="492">
        <f t="shared" si="18"/>
        <v>0</v>
      </c>
      <c r="I119" s="492">
        <f t="shared" si="18"/>
        <v>0</v>
      </c>
    </row>
    <row r="120" spans="1:9" ht="13.5" thickBot="1">
      <c r="A120" s="69" t="s">
        <v>12</v>
      </c>
      <c r="B120" s="48" t="s">
        <v>44</v>
      </c>
      <c r="C120" s="582">
        <f>D120</f>
        <v>20</v>
      </c>
      <c r="D120" s="200">
        <f>E120+F120+G120+H120+I120</f>
        <v>20</v>
      </c>
      <c r="E120" s="833">
        <f>E121+E122</f>
        <v>20</v>
      </c>
      <c r="F120" s="691">
        <f>F122</f>
        <v>0</v>
      </c>
      <c r="G120" s="318">
        <f>G122</f>
        <v>0</v>
      </c>
      <c r="H120" s="318">
        <f>H122</f>
        <v>0</v>
      </c>
      <c r="I120" s="319">
        <f>I122</f>
        <v>0</v>
      </c>
    </row>
    <row r="121" spans="1:9" ht="12.75">
      <c r="A121" s="144">
        <v>1</v>
      </c>
      <c r="B121" s="301" t="s">
        <v>423</v>
      </c>
      <c r="C121" s="430">
        <f>D121</f>
        <v>15</v>
      </c>
      <c r="D121" s="200">
        <f>E121+F121+G121+H121+I121</f>
        <v>15</v>
      </c>
      <c r="E121" s="408">
        <v>15</v>
      </c>
      <c r="F121" s="626"/>
      <c r="G121" s="184"/>
      <c r="H121" s="184"/>
      <c r="I121" s="190"/>
    </row>
    <row r="122" spans="1:9" ht="12.75">
      <c r="A122" s="143">
        <v>2</v>
      </c>
      <c r="B122" s="390" t="s">
        <v>424</v>
      </c>
      <c r="C122" s="430">
        <f>D122</f>
        <v>5</v>
      </c>
      <c r="D122" s="200">
        <f>E122+F122+G122+H122+I122</f>
        <v>5</v>
      </c>
      <c r="E122" s="210">
        <v>5</v>
      </c>
      <c r="F122" s="627">
        <v>0</v>
      </c>
      <c r="G122" s="174">
        <v>0</v>
      </c>
      <c r="H122" s="174">
        <v>0</v>
      </c>
      <c r="I122" s="176">
        <v>0</v>
      </c>
    </row>
    <row r="123" spans="1:9" ht="12.75">
      <c r="A123" s="85"/>
      <c r="B123" s="23"/>
      <c r="C123" s="204"/>
      <c r="D123" s="204"/>
      <c r="E123" s="204"/>
      <c r="F123" s="293"/>
      <c r="G123" s="293"/>
      <c r="H123" s="293"/>
      <c r="I123" s="307"/>
    </row>
    <row r="124" spans="1:9" ht="12.75">
      <c r="A124" s="85"/>
      <c r="B124" s="23"/>
      <c r="C124" s="204"/>
      <c r="D124" s="204"/>
      <c r="E124" s="204"/>
      <c r="F124" s="293"/>
      <c r="G124" s="293"/>
      <c r="H124" s="293"/>
      <c r="I124" s="307"/>
    </row>
    <row r="125" spans="1:9" ht="12.75">
      <c r="A125" s="85"/>
      <c r="B125" s="23"/>
      <c r="C125" s="204"/>
      <c r="D125" s="204"/>
      <c r="E125" s="204"/>
      <c r="F125" s="293"/>
      <c r="G125" s="293"/>
      <c r="H125" s="293"/>
      <c r="I125" s="307"/>
    </row>
    <row r="126" spans="1:9" ht="13.5" thickBot="1">
      <c r="A126" s="85"/>
      <c r="B126" s="23"/>
      <c r="C126" s="204"/>
      <c r="D126" s="204"/>
      <c r="E126" s="204"/>
      <c r="F126" s="293"/>
      <c r="G126" s="293"/>
      <c r="H126" s="293"/>
      <c r="I126" s="307"/>
    </row>
    <row r="127" spans="1:9" ht="12.75">
      <c r="A127" s="7" t="s">
        <v>33</v>
      </c>
      <c r="B127" s="7"/>
      <c r="C127" s="64" t="s">
        <v>283</v>
      </c>
      <c r="D127" s="64" t="s">
        <v>283</v>
      </c>
      <c r="E127" s="64" t="s">
        <v>43</v>
      </c>
      <c r="F127" s="64" t="s">
        <v>524</v>
      </c>
      <c r="G127" s="138"/>
      <c r="H127" s="79"/>
      <c r="I127" s="64"/>
    </row>
    <row r="128" spans="1:9" ht="12.75">
      <c r="A128" s="9" t="s">
        <v>0</v>
      </c>
      <c r="B128" s="45" t="s">
        <v>3</v>
      </c>
      <c r="C128" s="10" t="s">
        <v>522</v>
      </c>
      <c r="D128" s="65" t="s">
        <v>284</v>
      </c>
      <c r="E128" s="65" t="s">
        <v>1</v>
      </c>
      <c r="F128" s="65" t="s">
        <v>525</v>
      </c>
      <c r="G128" s="80" t="s">
        <v>28</v>
      </c>
      <c r="H128" s="80" t="s">
        <v>29</v>
      </c>
      <c r="I128" s="65" t="s">
        <v>58</v>
      </c>
    </row>
    <row r="129" spans="1:9" ht="13.5" thickBot="1">
      <c r="A129" s="9"/>
      <c r="B129" s="46"/>
      <c r="C129" s="66"/>
      <c r="D129" s="66"/>
      <c r="E129" s="66" t="s">
        <v>2</v>
      </c>
      <c r="F129" s="66"/>
      <c r="G129" s="139" t="s">
        <v>60</v>
      </c>
      <c r="H129" s="139" t="s">
        <v>30</v>
      </c>
      <c r="I129" s="66" t="s">
        <v>59</v>
      </c>
    </row>
    <row r="130" spans="1:9" ht="13.5" thickBot="1">
      <c r="A130" s="12"/>
      <c r="B130" s="61"/>
      <c r="C130" s="8">
        <v>1</v>
      </c>
      <c r="D130" s="438" t="s">
        <v>285</v>
      </c>
      <c r="E130" s="13">
        <v>3</v>
      </c>
      <c r="F130" s="13">
        <v>4</v>
      </c>
      <c r="G130" s="14">
        <v>5</v>
      </c>
      <c r="H130" s="15">
        <v>6</v>
      </c>
      <c r="I130" s="15">
        <v>7</v>
      </c>
    </row>
    <row r="131" spans="1:9" ht="13.5" thickBot="1">
      <c r="A131" s="34" t="s">
        <v>18</v>
      </c>
      <c r="B131" s="53" t="s">
        <v>73</v>
      </c>
      <c r="C131" s="825">
        <f>D131</f>
        <v>30</v>
      </c>
      <c r="D131" s="434">
        <f aca="true" t="shared" si="19" ref="D131:D141">E131+F131+G131+H131+I131</f>
        <v>30</v>
      </c>
      <c r="E131" s="220">
        <f aca="true" t="shared" si="20" ref="C131:I132">E132</f>
        <v>30</v>
      </c>
      <c r="F131" s="625">
        <f t="shared" si="20"/>
        <v>0</v>
      </c>
      <c r="G131" s="218">
        <f t="shared" si="20"/>
        <v>0</v>
      </c>
      <c r="H131" s="218">
        <f t="shared" si="20"/>
        <v>0</v>
      </c>
      <c r="I131" s="218">
        <f t="shared" si="20"/>
        <v>0</v>
      </c>
    </row>
    <row r="132" spans="1:9" ht="13.5" thickBot="1">
      <c r="A132" s="97" t="s">
        <v>12</v>
      </c>
      <c r="B132" s="32" t="s">
        <v>44</v>
      </c>
      <c r="C132" s="227">
        <f t="shared" si="20"/>
        <v>30</v>
      </c>
      <c r="D132" s="258">
        <f t="shared" si="19"/>
        <v>30</v>
      </c>
      <c r="E132" s="173">
        <f t="shared" si="20"/>
        <v>30</v>
      </c>
      <c r="F132" s="674">
        <f t="shared" si="20"/>
        <v>0</v>
      </c>
      <c r="G132" s="172">
        <f t="shared" si="20"/>
        <v>0</v>
      </c>
      <c r="H132" s="172">
        <f t="shared" si="20"/>
        <v>0</v>
      </c>
      <c r="I132" s="172">
        <f t="shared" si="20"/>
        <v>0</v>
      </c>
    </row>
    <row r="133" spans="1:9" ht="13.5" thickBot="1">
      <c r="A133" s="323"/>
      <c r="B133" s="322" t="s">
        <v>41</v>
      </c>
      <c r="C133" s="227">
        <f aca="true" t="shared" si="21" ref="C133:I133">C134+C135+C136</f>
        <v>30</v>
      </c>
      <c r="D133" s="425">
        <f t="shared" si="19"/>
        <v>30</v>
      </c>
      <c r="E133" s="231">
        <f t="shared" si="21"/>
        <v>30</v>
      </c>
      <c r="F133" s="633">
        <f t="shared" si="21"/>
        <v>0</v>
      </c>
      <c r="G133" s="187">
        <f t="shared" si="21"/>
        <v>0</v>
      </c>
      <c r="H133" s="187">
        <f t="shared" si="21"/>
        <v>0</v>
      </c>
      <c r="I133" s="187">
        <f t="shared" si="21"/>
        <v>0</v>
      </c>
    </row>
    <row r="134" spans="1:9" ht="12.75">
      <c r="A134" s="296">
        <v>1</v>
      </c>
      <c r="B134" s="24" t="s">
        <v>62</v>
      </c>
      <c r="C134" s="174">
        <f>D134</f>
        <v>0</v>
      </c>
      <c r="D134" s="443">
        <f t="shared" si="19"/>
        <v>0</v>
      </c>
      <c r="E134" s="184">
        <v>0</v>
      </c>
      <c r="F134" s="630"/>
      <c r="G134" s="137"/>
      <c r="H134" s="137"/>
      <c r="I134" s="190"/>
    </row>
    <row r="135" spans="1:9" ht="12.75">
      <c r="A135" s="115">
        <v>2</v>
      </c>
      <c r="B135" s="84" t="s">
        <v>182</v>
      </c>
      <c r="C135" s="227">
        <f>D135</f>
        <v>14</v>
      </c>
      <c r="D135" s="428">
        <f t="shared" si="19"/>
        <v>14</v>
      </c>
      <c r="E135" s="164">
        <v>14</v>
      </c>
      <c r="F135" s="632"/>
      <c r="G135" s="163"/>
      <c r="H135" s="163"/>
      <c r="I135" s="198"/>
    </row>
    <row r="136" spans="1:9" ht="13.5" thickBot="1">
      <c r="A136" s="292">
        <v>3</v>
      </c>
      <c r="B136" s="84" t="s">
        <v>183</v>
      </c>
      <c r="C136" s="227">
        <f>D136</f>
        <v>16</v>
      </c>
      <c r="D136" s="428">
        <f t="shared" si="19"/>
        <v>16</v>
      </c>
      <c r="E136" s="164">
        <v>16</v>
      </c>
      <c r="F136" s="632"/>
      <c r="G136" s="163"/>
      <c r="H136" s="163"/>
      <c r="I136" s="232"/>
    </row>
    <row r="137" spans="1:9" ht="13.5" thickBot="1">
      <c r="A137" s="35" t="s">
        <v>37</v>
      </c>
      <c r="B137" s="95" t="s">
        <v>72</v>
      </c>
      <c r="C137" s="825">
        <f aca="true" t="shared" si="22" ref="C137:I137">C138</f>
        <v>238</v>
      </c>
      <c r="D137" s="434">
        <f t="shared" si="19"/>
        <v>238</v>
      </c>
      <c r="E137" s="220">
        <f t="shared" si="22"/>
        <v>238</v>
      </c>
      <c r="F137" s="625">
        <f t="shared" si="22"/>
        <v>0</v>
      </c>
      <c r="G137" s="218">
        <f t="shared" si="22"/>
        <v>0</v>
      </c>
      <c r="H137" s="218">
        <f t="shared" si="22"/>
        <v>0</v>
      </c>
      <c r="I137" s="218">
        <f t="shared" si="22"/>
        <v>0</v>
      </c>
    </row>
    <row r="138" spans="1:9" ht="13.5" thickBot="1">
      <c r="A138" s="97" t="s">
        <v>12</v>
      </c>
      <c r="B138" s="82" t="s">
        <v>44</v>
      </c>
      <c r="C138" s="200">
        <f aca="true" t="shared" si="23" ref="C138:I138">C139+C145</f>
        <v>238</v>
      </c>
      <c r="D138" s="204">
        <f t="shared" si="19"/>
        <v>238</v>
      </c>
      <c r="E138" s="225">
        <f t="shared" si="23"/>
        <v>238</v>
      </c>
      <c r="F138" s="673">
        <f t="shared" si="23"/>
        <v>0</v>
      </c>
      <c r="G138" s="185">
        <f t="shared" si="23"/>
        <v>0</v>
      </c>
      <c r="H138" s="185">
        <f t="shared" si="23"/>
        <v>0</v>
      </c>
      <c r="I138" s="185">
        <f t="shared" si="23"/>
        <v>0</v>
      </c>
    </row>
    <row r="139" spans="1:9" ht="13.5" thickBot="1">
      <c r="A139" s="98"/>
      <c r="B139" s="99" t="s">
        <v>80</v>
      </c>
      <c r="C139" s="200">
        <f aca="true" t="shared" si="24" ref="C139:I139">C140+C143</f>
        <v>121</v>
      </c>
      <c r="D139" s="317">
        <f t="shared" si="19"/>
        <v>121</v>
      </c>
      <c r="E139" s="282">
        <f t="shared" si="24"/>
        <v>121</v>
      </c>
      <c r="F139" s="689">
        <f t="shared" si="24"/>
        <v>0</v>
      </c>
      <c r="G139" s="365">
        <f t="shared" si="24"/>
        <v>0</v>
      </c>
      <c r="H139" s="365">
        <f t="shared" si="24"/>
        <v>0</v>
      </c>
      <c r="I139" s="365">
        <f t="shared" si="24"/>
        <v>0</v>
      </c>
    </row>
    <row r="140" spans="1:9" ht="13.5" thickBot="1">
      <c r="A140" s="48"/>
      <c r="B140" s="89" t="s">
        <v>50</v>
      </c>
      <c r="C140" s="227">
        <f aca="true" t="shared" si="25" ref="C140:I140">C141</f>
        <v>97</v>
      </c>
      <c r="D140" s="244">
        <f t="shared" si="19"/>
        <v>97</v>
      </c>
      <c r="E140" s="168">
        <f t="shared" si="25"/>
        <v>97</v>
      </c>
      <c r="F140" s="630">
        <f t="shared" si="25"/>
        <v>0</v>
      </c>
      <c r="G140" s="137">
        <f t="shared" si="25"/>
        <v>0</v>
      </c>
      <c r="H140" s="137">
        <f t="shared" si="25"/>
        <v>0</v>
      </c>
      <c r="I140" s="137">
        <f t="shared" si="25"/>
        <v>0</v>
      </c>
    </row>
    <row r="141" spans="1:9" ht="12.75">
      <c r="A141" s="131">
        <v>1</v>
      </c>
      <c r="B141" s="44" t="s">
        <v>186</v>
      </c>
      <c r="C141" s="227">
        <f>D141</f>
        <v>97</v>
      </c>
      <c r="D141" s="455">
        <f t="shared" si="19"/>
        <v>97</v>
      </c>
      <c r="E141" s="227">
        <v>97</v>
      </c>
      <c r="F141" s="641"/>
      <c r="G141" s="227"/>
      <c r="H141" s="227"/>
      <c r="I141" s="227"/>
    </row>
    <row r="142" spans="1:9" ht="13.5" thickBot="1">
      <c r="A142" s="131"/>
      <c r="B142" s="44" t="s">
        <v>187</v>
      </c>
      <c r="C142" s="227"/>
      <c r="D142" s="584"/>
      <c r="E142" s="164"/>
      <c r="F142" s="642"/>
      <c r="G142" s="164"/>
      <c r="H142" s="164"/>
      <c r="I142" s="164"/>
    </row>
    <row r="143" spans="1:9" ht="13.5" thickBot="1">
      <c r="A143" s="69"/>
      <c r="B143" s="358" t="s">
        <v>41</v>
      </c>
      <c r="C143" s="227">
        <f aca="true" t="shared" si="26" ref="C143:I143">C144</f>
        <v>24</v>
      </c>
      <c r="D143" s="252">
        <f>E143+F143+G143+H143+I143</f>
        <v>24</v>
      </c>
      <c r="E143" s="231">
        <f t="shared" si="26"/>
        <v>24</v>
      </c>
      <c r="F143" s="633">
        <f t="shared" si="26"/>
        <v>0</v>
      </c>
      <c r="G143" s="187">
        <f t="shared" si="26"/>
        <v>0</v>
      </c>
      <c r="H143" s="187">
        <f t="shared" si="26"/>
        <v>0</v>
      </c>
      <c r="I143" s="188">
        <f t="shared" si="26"/>
        <v>0</v>
      </c>
    </row>
    <row r="144" spans="1:9" ht="13.5" thickBot="1">
      <c r="A144" s="132">
        <v>1</v>
      </c>
      <c r="B144" s="136" t="s">
        <v>188</v>
      </c>
      <c r="C144" s="227">
        <f>D144</f>
        <v>24</v>
      </c>
      <c r="D144" s="244">
        <f>E144+F144+G144+H144+I144</f>
        <v>24</v>
      </c>
      <c r="E144" s="168">
        <v>24</v>
      </c>
      <c r="F144" s="681"/>
      <c r="G144" s="168"/>
      <c r="H144" s="168"/>
      <c r="I144" s="168"/>
    </row>
    <row r="145" spans="1:9" ht="13.5" thickBot="1">
      <c r="A145" s="128"/>
      <c r="B145" s="156" t="s">
        <v>81</v>
      </c>
      <c r="C145" s="200">
        <f aca="true" t="shared" si="27" ref="C145:I145">C146+C152</f>
        <v>117</v>
      </c>
      <c r="D145" s="317"/>
      <c r="E145" s="282">
        <f t="shared" si="27"/>
        <v>117</v>
      </c>
      <c r="F145" s="689">
        <f t="shared" si="27"/>
        <v>0</v>
      </c>
      <c r="G145" s="365">
        <f t="shared" si="27"/>
        <v>0</v>
      </c>
      <c r="H145" s="365">
        <f t="shared" si="27"/>
        <v>0</v>
      </c>
      <c r="I145" s="365">
        <f t="shared" si="27"/>
        <v>0</v>
      </c>
    </row>
    <row r="146" spans="1:9" ht="13.5" thickBot="1">
      <c r="A146" s="48"/>
      <c r="B146" s="89" t="s">
        <v>50</v>
      </c>
      <c r="C146" s="200">
        <f>D146</f>
        <v>89</v>
      </c>
      <c r="D146" s="424">
        <f>E146+F146+G146+H146+I146</f>
        <v>89</v>
      </c>
      <c r="E146" s="194">
        <f>E148+E150</f>
        <v>89</v>
      </c>
      <c r="F146" s="637">
        <f>F147</f>
        <v>0</v>
      </c>
      <c r="G146" s="182">
        <f>G147</f>
        <v>0</v>
      </c>
      <c r="H146" s="182">
        <f>H147</f>
        <v>0</v>
      </c>
      <c r="I146" s="183">
        <f>I147</f>
        <v>0</v>
      </c>
    </row>
    <row r="147" spans="1:9" ht="12.75">
      <c r="A147" s="32">
        <v>1</v>
      </c>
      <c r="B147" s="834" t="s">
        <v>115</v>
      </c>
      <c r="C147" s="200"/>
      <c r="D147" s="430"/>
      <c r="E147" s="205"/>
      <c r="F147" s="626"/>
      <c r="G147" s="137"/>
      <c r="H147" s="137"/>
      <c r="I147" s="190"/>
    </row>
    <row r="148" spans="1:9" ht="13.5" thickBot="1">
      <c r="A148" s="82"/>
      <c r="B148" s="39" t="s">
        <v>189</v>
      </c>
      <c r="C148" s="200">
        <f>D148</f>
        <v>15</v>
      </c>
      <c r="D148" s="430">
        <f>E148+F148+G148+H148+I148</f>
        <v>15</v>
      </c>
      <c r="E148" s="205">
        <v>15</v>
      </c>
      <c r="F148" s="626"/>
      <c r="G148" s="137"/>
      <c r="H148" s="137"/>
      <c r="I148" s="190"/>
    </row>
    <row r="149" spans="1:9" ht="12.75">
      <c r="A149" s="8">
        <v>2</v>
      </c>
      <c r="B149" s="25" t="s">
        <v>116</v>
      </c>
      <c r="C149" s="200"/>
      <c r="D149" s="430"/>
      <c r="E149" s="205"/>
      <c r="F149" s="626"/>
      <c r="G149" s="137"/>
      <c r="H149" s="137"/>
      <c r="I149" s="190"/>
    </row>
    <row r="150" spans="1:9" ht="12.75">
      <c r="A150" s="10"/>
      <c r="B150" s="25" t="s">
        <v>190</v>
      </c>
      <c r="C150" s="200">
        <f>D150</f>
        <v>74</v>
      </c>
      <c r="D150" s="430">
        <f>E150+F150+G150+H150+I150</f>
        <v>74</v>
      </c>
      <c r="E150" s="205">
        <v>74</v>
      </c>
      <c r="F150" s="626"/>
      <c r="G150" s="137"/>
      <c r="H150" s="137"/>
      <c r="I150" s="190"/>
    </row>
    <row r="151" spans="1:9" ht="13.5" thickBot="1">
      <c r="A151" s="10"/>
      <c r="B151" s="25" t="s">
        <v>191</v>
      </c>
      <c r="C151" s="200"/>
      <c r="D151" s="204"/>
      <c r="E151" s="225"/>
      <c r="F151" s="673"/>
      <c r="G151" s="172"/>
      <c r="H151" s="172"/>
      <c r="I151" s="203"/>
    </row>
    <row r="152" spans="1:9" ht="13.5" thickBot="1">
      <c r="A152" s="69"/>
      <c r="B152" s="358" t="s">
        <v>41</v>
      </c>
      <c r="C152" s="200">
        <f aca="true" t="shared" si="28" ref="C152:I152">C153</f>
        <v>28</v>
      </c>
      <c r="D152" s="412">
        <f>E152+F152+G152+H152+I152</f>
        <v>28</v>
      </c>
      <c r="E152" s="194">
        <f t="shared" si="28"/>
        <v>28</v>
      </c>
      <c r="F152" s="637">
        <f t="shared" si="28"/>
        <v>0</v>
      </c>
      <c r="G152" s="182">
        <f t="shared" si="28"/>
        <v>0</v>
      </c>
      <c r="H152" s="182">
        <f t="shared" si="28"/>
        <v>0</v>
      </c>
      <c r="I152" s="183">
        <f t="shared" si="28"/>
        <v>0</v>
      </c>
    </row>
    <row r="153" spans="1:9" ht="13.5" thickBot="1">
      <c r="A153" s="131">
        <v>1</v>
      </c>
      <c r="B153" s="44" t="s">
        <v>192</v>
      </c>
      <c r="C153" s="200">
        <f>D153</f>
        <v>28</v>
      </c>
      <c r="D153" s="408">
        <f>E153+F153+G153+H153+I153</f>
        <v>28</v>
      </c>
      <c r="E153" s="205">
        <v>28</v>
      </c>
      <c r="F153" s="643"/>
      <c r="G153" s="168"/>
      <c r="H153" s="168"/>
      <c r="I153" s="195"/>
    </row>
    <row r="154" spans="1:9" ht="15.75" thickBot="1">
      <c r="A154" s="34" t="s">
        <v>26</v>
      </c>
      <c r="B154" s="100" t="s">
        <v>78</v>
      </c>
      <c r="C154" s="825">
        <f>C155+C156+C157</f>
        <v>16727</v>
      </c>
      <c r="D154" s="592">
        <f aca="true" t="shared" si="29" ref="D154:I154">D155+D156+D157</f>
        <v>16727</v>
      </c>
      <c r="E154" s="287">
        <f t="shared" si="29"/>
        <v>5583</v>
      </c>
      <c r="F154" s="694">
        <f t="shared" si="29"/>
        <v>0</v>
      </c>
      <c r="G154" s="287">
        <f t="shared" si="29"/>
        <v>7595</v>
      </c>
      <c r="H154" s="287">
        <f t="shared" si="29"/>
        <v>3549</v>
      </c>
      <c r="I154" s="487">
        <f t="shared" si="29"/>
        <v>0</v>
      </c>
    </row>
    <row r="155" spans="1:9" ht="12.75">
      <c r="A155" s="37" t="s">
        <v>8</v>
      </c>
      <c r="B155" s="37" t="s">
        <v>20</v>
      </c>
      <c r="C155" s="222"/>
      <c r="D155" s="435"/>
      <c r="E155" s="221"/>
      <c r="F155" s="695"/>
      <c r="G155" s="221"/>
      <c r="H155" s="221"/>
      <c r="I155" s="288"/>
    </row>
    <row r="156" spans="1:9" ht="12.75">
      <c r="A156" s="37" t="s">
        <v>10</v>
      </c>
      <c r="B156" s="9" t="s">
        <v>11</v>
      </c>
      <c r="C156" s="222"/>
      <c r="D156" s="433"/>
      <c r="E156" s="222"/>
      <c r="F156" s="696"/>
      <c r="G156" s="222"/>
      <c r="H156" s="222"/>
      <c r="I156" s="289"/>
    </row>
    <row r="157" spans="1:9" ht="13.5" thickBot="1">
      <c r="A157" s="37" t="s">
        <v>12</v>
      </c>
      <c r="B157" s="9" t="s">
        <v>51</v>
      </c>
      <c r="C157" s="222">
        <f aca="true" t="shared" si="30" ref="C157:I157">C160+C194+C235</f>
        <v>16727</v>
      </c>
      <c r="D157" s="835">
        <f t="shared" si="30"/>
        <v>16727</v>
      </c>
      <c r="E157" s="286">
        <f t="shared" si="30"/>
        <v>5583</v>
      </c>
      <c r="F157" s="697">
        <f t="shared" si="30"/>
        <v>0</v>
      </c>
      <c r="G157" s="286">
        <f t="shared" si="30"/>
        <v>7595</v>
      </c>
      <c r="H157" s="286">
        <f t="shared" si="30"/>
        <v>3549</v>
      </c>
      <c r="I157" s="485">
        <f t="shared" si="30"/>
        <v>0</v>
      </c>
    </row>
    <row r="158" spans="1:9" ht="13.5" thickBot="1">
      <c r="A158" s="38"/>
      <c r="B158" s="93" t="s">
        <v>19</v>
      </c>
      <c r="C158" s="563">
        <f>C159</f>
        <v>16727</v>
      </c>
      <c r="D158" s="327">
        <f aca="true" t="shared" si="31" ref="D158:I158">D159</f>
        <v>16727</v>
      </c>
      <c r="E158" s="281">
        <f t="shared" si="31"/>
        <v>5583</v>
      </c>
      <c r="F158" s="678">
        <f t="shared" si="31"/>
        <v>0</v>
      </c>
      <c r="G158" s="281">
        <f t="shared" si="31"/>
        <v>7595</v>
      </c>
      <c r="H158" s="281">
        <f t="shared" si="31"/>
        <v>3549</v>
      </c>
      <c r="I158" s="486">
        <f t="shared" si="31"/>
        <v>0</v>
      </c>
    </row>
    <row r="159" spans="1:9" ht="13.5" thickBot="1">
      <c r="A159" s="8" t="s">
        <v>12</v>
      </c>
      <c r="B159" s="9" t="s">
        <v>39</v>
      </c>
      <c r="C159" s="227">
        <f>C160+C194+C235</f>
        <v>16727</v>
      </c>
      <c r="D159" s="836">
        <f>D160+D194+D235</f>
        <v>16727</v>
      </c>
      <c r="E159" s="279">
        <f>E160+E193</f>
        <v>5583</v>
      </c>
      <c r="F159" s="698">
        <f>F160+F194+F235</f>
        <v>0</v>
      </c>
      <c r="G159" s="279">
        <f>G160+G194+G235</f>
        <v>7595</v>
      </c>
      <c r="H159" s="279">
        <f>H160+H194+H235</f>
        <v>3549</v>
      </c>
      <c r="I159" s="484">
        <f>I160+I194+I235</f>
        <v>0</v>
      </c>
    </row>
    <row r="160" spans="1:9" ht="13.5" thickBot="1">
      <c r="A160" s="48"/>
      <c r="B160" s="88" t="s">
        <v>48</v>
      </c>
      <c r="C160" s="607">
        <f>D160</f>
        <v>5131.75</v>
      </c>
      <c r="D160" s="418">
        <f>E160+F160+G160+H160+I160</f>
        <v>5131.75</v>
      </c>
      <c r="E160" s="160">
        <f>E161+E162+E163+E173+E174+E175+E176+E177+E179+E181+E183+E185+E186+E188+E190+E191+E192</f>
        <v>4585.75</v>
      </c>
      <c r="F160" s="680">
        <f>F161+F162+F163+F173+F174+F175+F176+F177+F179+F181+F183+F185+F186+F188+F190+F191+F192</f>
        <v>0</v>
      </c>
      <c r="G160" s="160">
        <f>G161+G162+G163+G173+G174+G175+G176+G177+G179+G181+G183+G185+G186+G188+G190+G191+G192</f>
        <v>100</v>
      </c>
      <c r="H160" s="160">
        <f>H161+H162+H163+H173+H174+H175+H176+H177+H179+H181+H183+H185+H186+H188+H190+H191+H192</f>
        <v>446</v>
      </c>
      <c r="I160" s="159">
        <f>I161+I162+I163+I173+I174+I175+I176+I177+I179+I181+I183+I185+I186+I188+I190+I191+I192</f>
        <v>0</v>
      </c>
    </row>
    <row r="161" spans="1:9" ht="12.75">
      <c r="A161" s="122">
        <v>1</v>
      </c>
      <c r="B161" s="25" t="s">
        <v>118</v>
      </c>
      <c r="C161" s="200">
        <f>D161</f>
        <v>2072</v>
      </c>
      <c r="D161" s="430">
        <f>E161+F161+G161+H161+I161</f>
        <v>2072</v>
      </c>
      <c r="E161" s="205">
        <v>2072</v>
      </c>
      <c r="F161" s="685"/>
      <c r="G161" s="195"/>
      <c r="H161" s="195"/>
      <c r="I161" s="169"/>
    </row>
    <row r="162" spans="1:9" ht="12.75">
      <c r="A162" s="693">
        <v>2</v>
      </c>
      <c r="B162" s="283" t="s">
        <v>119</v>
      </c>
      <c r="C162" s="200">
        <f>D162</f>
        <v>42.75</v>
      </c>
      <c r="D162" s="430">
        <f>E162+F162+G162+H162+I162</f>
        <v>42.75</v>
      </c>
      <c r="E162" s="563">
        <v>42.75</v>
      </c>
      <c r="F162" s="686"/>
      <c r="G162" s="199"/>
      <c r="H162" s="199"/>
      <c r="I162" s="226"/>
    </row>
    <row r="163" spans="1:9" ht="12.75">
      <c r="A163" s="692">
        <v>3</v>
      </c>
      <c r="B163" s="62" t="s">
        <v>82</v>
      </c>
      <c r="C163" s="200">
        <f>D163</f>
        <v>50</v>
      </c>
      <c r="D163" s="430">
        <f>E163+F163+G163+H163+I163</f>
        <v>50</v>
      </c>
      <c r="E163" s="563">
        <v>50</v>
      </c>
      <c r="F163" s="686"/>
      <c r="G163" s="199"/>
      <c r="H163" s="199"/>
      <c r="I163" s="199"/>
    </row>
    <row r="164" spans="1:9" ht="18">
      <c r="A164" s="363"/>
      <c r="B164" s="363"/>
      <c r="C164" s="361"/>
      <c r="D164" s="361"/>
      <c r="E164" s="887"/>
      <c r="F164" s="887"/>
      <c r="G164" s="887"/>
      <c r="H164" s="361"/>
      <c r="I164" s="361"/>
    </row>
    <row r="165" spans="1:9" ht="18">
      <c r="A165" s="363"/>
      <c r="B165" s="363"/>
      <c r="C165" s="361"/>
      <c r="D165" s="361"/>
      <c r="E165" s="361"/>
      <c r="F165" s="361"/>
      <c r="G165" s="361"/>
      <c r="H165" s="361"/>
      <c r="I165" s="361"/>
    </row>
    <row r="166" spans="1:9" ht="18">
      <c r="A166" s="363"/>
      <c r="B166" s="363"/>
      <c r="C166" s="361"/>
      <c r="D166" s="361"/>
      <c r="E166" s="361"/>
      <c r="F166" s="361"/>
      <c r="G166" s="361"/>
      <c r="H166" s="361"/>
      <c r="I166" s="361"/>
    </row>
    <row r="167" spans="1:9" ht="18">
      <c r="A167" s="363"/>
      <c r="B167" s="363"/>
      <c r="C167" s="361"/>
      <c r="D167" s="361"/>
      <c r="E167" s="361"/>
      <c r="F167" s="361"/>
      <c r="G167" s="361"/>
      <c r="H167" s="361"/>
      <c r="I167" s="361"/>
    </row>
    <row r="168" spans="1:9" ht="18.75" thickBot="1">
      <c r="A168" s="363"/>
      <c r="B168" s="363"/>
      <c r="C168" s="361"/>
      <c r="D168" s="361"/>
      <c r="E168" s="361"/>
      <c r="F168" s="361"/>
      <c r="G168" s="361"/>
      <c r="H168" s="361"/>
      <c r="I168" s="1" t="s">
        <v>63</v>
      </c>
    </row>
    <row r="169" spans="1:9" ht="12.75">
      <c r="A169" s="7" t="s">
        <v>33</v>
      </c>
      <c r="B169" s="7"/>
      <c r="C169" s="64" t="s">
        <v>283</v>
      </c>
      <c r="D169" s="64" t="s">
        <v>283</v>
      </c>
      <c r="E169" s="64" t="s">
        <v>43</v>
      </c>
      <c r="F169" s="64" t="s">
        <v>524</v>
      </c>
      <c r="G169" s="138"/>
      <c r="H169" s="79"/>
      <c r="I169" s="64"/>
    </row>
    <row r="170" spans="1:9" ht="12.75">
      <c r="A170" s="9" t="s">
        <v>0</v>
      </c>
      <c r="B170" s="45" t="s">
        <v>3</v>
      </c>
      <c r="C170" s="10" t="s">
        <v>522</v>
      </c>
      <c r="D170" s="65" t="s">
        <v>284</v>
      </c>
      <c r="E170" s="65" t="s">
        <v>1</v>
      </c>
      <c r="F170" s="65" t="s">
        <v>525</v>
      </c>
      <c r="G170" s="80" t="s">
        <v>28</v>
      </c>
      <c r="H170" s="80" t="s">
        <v>29</v>
      </c>
      <c r="I170" s="65" t="s">
        <v>58</v>
      </c>
    </row>
    <row r="171" spans="1:9" ht="13.5" thickBot="1">
      <c r="A171" s="9"/>
      <c r="B171" s="46"/>
      <c r="C171" s="65"/>
      <c r="D171" s="66"/>
      <c r="E171" s="66" t="s">
        <v>2</v>
      </c>
      <c r="F171" s="66"/>
      <c r="G171" s="139" t="s">
        <v>60</v>
      </c>
      <c r="H171" s="139" t="s">
        <v>30</v>
      </c>
      <c r="I171" s="66" t="s">
        <v>59</v>
      </c>
    </row>
    <row r="172" spans="1:9" ht="13.5" thickBot="1">
      <c r="A172" s="12"/>
      <c r="B172" s="61"/>
      <c r="C172" s="295">
        <v>1</v>
      </c>
      <c r="D172" s="438" t="s">
        <v>285</v>
      </c>
      <c r="E172" s="13">
        <v>3</v>
      </c>
      <c r="F172" s="13">
        <v>4</v>
      </c>
      <c r="G172" s="14">
        <v>5</v>
      </c>
      <c r="H172" s="15">
        <v>6</v>
      </c>
      <c r="I172" s="15">
        <v>7</v>
      </c>
    </row>
    <row r="173" spans="1:9" ht="12.75">
      <c r="A173" s="127">
        <v>4</v>
      </c>
      <c r="B173" s="62" t="s">
        <v>83</v>
      </c>
      <c r="C173" s="200">
        <f>D173</f>
        <v>1311</v>
      </c>
      <c r="D173" s="432">
        <f>E173+F173+G173+H173+I173</f>
        <v>1311</v>
      </c>
      <c r="E173" s="197">
        <v>1311</v>
      </c>
      <c r="F173" s="164"/>
      <c r="G173" s="164"/>
      <c r="H173" s="164"/>
      <c r="I173" s="461"/>
    </row>
    <row r="174" spans="1:9" ht="12.75">
      <c r="A174" s="115">
        <v>5</v>
      </c>
      <c r="B174" s="134" t="s">
        <v>120</v>
      </c>
      <c r="C174" s="200">
        <f aca="true" t="shared" si="32" ref="C174:C193">D174</f>
        <v>50</v>
      </c>
      <c r="D174" s="432">
        <f aca="true" t="shared" si="33" ref="D174:D192">E174+F174+G174+H174+I174</f>
        <v>50</v>
      </c>
      <c r="E174" s="197">
        <v>50</v>
      </c>
      <c r="F174" s="164"/>
      <c r="G174" s="164"/>
      <c r="H174" s="164"/>
      <c r="I174" s="461"/>
    </row>
    <row r="175" spans="1:9" ht="13.5" thickBot="1">
      <c r="A175" s="795">
        <v>6</v>
      </c>
      <c r="B175" s="134" t="s">
        <v>121</v>
      </c>
      <c r="C175" s="200">
        <f t="shared" si="32"/>
        <v>50</v>
      </c>
      <c r="D175" s="432">
        <f t="shared" si="33"/>
        <v>50</v>
      </c>
      <c r="E175" s="563">
        <v>50</v>
      </c>
      <c r="F175" s="227"/>
      <c r="G175" s="227"/>
      <c r="H175" s="227"/>
      <c r="I175" s="462"/>
    </row>
    <row r="176" spans="1:14" ht="13.5" thickBot="1">
      <c r="A176" s="795">
        <v>7</v>
      </c>
      <c r="B176" s="134" t="s">
        <v>517</v>
      </c>
      <c r="C176" s="200">
        <f t="shared" si="32"/>
        <v>260</v>
      </c>
      <c r="D176" s="432">
        <f t="shared" si="33"/>
        <v>260</v>
      </c>
      <c r="E176" s="200">
        <v>10</v>
      </c>
      <c r="F176" s="227"/>
      <c r="G176" s="227">
        <v>100</v>
      </c>
      <c r="H176" s="227">
        <v>150</v>
      </c>
      <c r="I176" s="462"/>
      <c r="J176" s="753"/>
      <c r="K176" s="752"/>
      <c r="L176" s="752"/>
      <c r="M176" s="752"/>
      <c r="N176" s="752"/>
    </row>
    <row r="177" spans="1:9" ht="12.75">
      <c r="A177" s="115">
        <v>8</v>
      </c>
      <c r="B177" s="134" t="s">
        <v>122</v>
      </c>
      <c r="C177" s="200">
        <f t="shared" si="32"/>
        <v>50</v>
      </c>
      <c r="D177" s="432">
        <f t="shared" si="33"/>
        <v>50</v>
      </c>
      <c r="E177" s="200">
        <v>50</v>
      </c>
      <c r="F177" s="227"/>
      <c r="G177" s="227"/>
      <c r="H177" s="175">
        <v>0</v>
      </c>
      <c r="I177" s="462"/>
    </row>
    <row r="178" spans="1:9" ht="12.75">
      <c r="A178" s="559">
        <v>9</v>
      </c>
      <c r="B178" s="837" t="s">
        <v>125</v>
      </c>
      <c r="C178" s="200"/>
      <c r="D178" s="432"/>
      <c r="E178" s="200"/>
      <c r="F178" s="227"/>
      <c r="G178" s="227"/>
      <c r="H178" s="175"/>
      <c r="I178" s="462"/>
    </row>
    <row r="179" spans="1:9" ht="12.75">
      <c r="A179" s="621"/>
      <c r="B179" s="25" t="s">
        <v>126</v>
      </c>
      <c r="C179" s="200">
        <f t="shared" si="32"/>
        <v>200</v>
      </c>
      <c r="D179" s="432">
        <f t="shared" si="33"/>
        <v>200</v>
      </c>
      <c r="E179" s="743">
        <v>200</v>
      </c>
      <c r="F179" s="164"/>
      <c r="G179" s="164"/>
      <c r="H179" s="163">
        <v>0</v>
      </c>
      <c r="I179" s="461"/>
    </row>
    <row r="180" spans="1:9" ht="12.75">
      <c r="A180" s="292">
        <v>10</v>
      </c>
      <c r="B180" s="837" t="s">
        <v>123</v>
      </c>
      <c r="C180" s="200"/>
      <c r="D180" s="432"/>
      <c r="E180" s="200"/>
      <c r="F180" s="227"/>
      <c r="G180" s="227"/>
      <c r="H180" s="227"/>
      <c r="I180" s="227"/>
    </row>
    <row r="181" spans="1:9" ht="12.75">
      <c r="A181" s="131"/>
      <c r="B181" s="25" t="s">
        <v>124</v>
      </c>
      <c r="C181" s="200">
        <f t="shared" si="32"/>
        <v>92</v>
      </c>
      <c r="D181" s="432">
        <f t="shared" si="33"/>
        <v>92</v>
      </c>
      <c r="E181" s="200"/>
      <c r="F181" s="227"/>
      <c r="G181" s="227"/>
      <c r="H181" s="227">
        <v>92</v>
      </c>
      <c r="I181" s="227"/>
    </row>
    <row r="182" spans="1:9" ht="12.75">
      <c r="A182" s="292">
        <v>11</v>
      </c>
      <c r="B182" s="134" t="s">
        <v>286</v>
      </c>
      <c r="C182" s="200"/>
      <c r="D182" s="432"/>
      <c r="E182" s="200"/>
      <c r="F182" s="227"/>
      <c r="G182" s="227"/>
      <c r="H182" s="227"/>
      <c r="I182" s="227"/>
    </row>
    <row r="183" spans="1:9" ht="12.75">
      <c r="A183" s="131"/>
      <c r="B183" s="834" t="s">
        <v>287</v>
      </c>
      <c r="C183" s="200">
        <f t="shared" si="32"/>
        <v>204</v>
      </c>
      <c r="D183" s="432">
        <f t="shared" si="33"/>
        <v>204</v>
      </c>
      <c r="E183" s="200"/>
      <c r="F183" s="227"/>
      <c r="G183" s="227"/>
      <c r="H183" s="227">
        <v>204</v>
      </c>
      <c r="I183" s="227"/>
    </row>
    <row r="184" spans="1:9" ht="12.75">
      <c r="A184" s="132"/>
      <c r="B184" s="39" t="s">
        <v>288</v>
      </c>
      <c r="C184" s="200"/>
      <c r="D184" s="432"/>
      <c r="E184" s="200"/>
      <c r="F184" s="227"/>
      <c r="G184" s="227"/>
      <c r="H184" s="227"/>
      <c r="I184" s="227"/>
    </row>
    <row r="185" spans="1:9" ht="12.75">
      <c r="A185" s="692">
        <v>12</v>
      </c>
      <c r="B185" s="62" t="s">
        <v>290</v>
      </c>
      <c r="C185" s="200">
        <f t="shared" si="32"/>
        <v>200</v>
      </c>
      <c r="D185" s="432">
        <f t="shared" si="33"/>
        <v>200</v>
      </c>
      <c r="E185" s="563">
        <v>200</v>
      </c>
      <c r="F185" s="227"/>
      <c r="G185" s="227"/>
      <c r="H185" s="175">
        <v>0</v>
      </c>
      <c r="I185" s="227"/>
    </row>
    <row r="186" spans="1:9" ht="12.75">
      <c r="A186" s="295">
        <v>13</v>
      </c>
      <c r="B186" s="134" t="s">
        <v>289</v>
      </c>
      <c r="C186" s="200">
        <f t="shared" si="32"/>
        <v>50</v>
      </c>
      <c r="D186" s="432">
        <f t="shared" si="33"/>
        <v>50</v>
      </c>
      <c r="E186" s="200">
        <v>50</v>
      </c>
      <c r="F186" s="227"/>
      <c r="G186" s="227"/>
      <c r="H186" s="175"/>
      <c r="I186" s="227"/>
    </row>
    <row r="187" spans="1:9" ht="12.75">
      <c r="A187" s="712">
        <v>14</v>
      </c>
      <c r="B187" s="134" t="s">
        <v>291</v>
      </c>
      <c r="C187" s="200"/>
      <c r="D187" s="432"/>
      <c r="E187" s="200"/>
      <c r="F187" s="227"/>
      <c r="G187" s="227"/>
      <c r="H187" s="175">
        <v>0</v>
      </c>
      <c r="I187" s="227"/>
    </row>
    <row r="188" spans="1:9" ht="12.75">
      <c r="A188" s="713"/>
      <c r="B188" s="39" t="s">
        <v>292</v>
      </c>
      <c r="C188" s="200">
        <f t="shared" si="32"/>
        <v>200</v>
      </c>
      <c r="D188" s="432">
        <f t="shared" si="33"/>
        <v>200</v>
      </c>
      <c r="E188" s="563">
        <v>200</v>
      </c>
      <c r="F188" s="227"/>
      <c r="G188" s="227"/>
      <c r="H188" s="227"/>
      <c r="I188" s="227"/>
    </row>
    <row r="189" spans="1:9" ht="12.75">
      <c r="A189" s="328">
        <v>15</v>
      </c>
      <c r="B189" s="134" t="s">
        <v>293</v>
      </c>
      <c r="C189" s="200"/>
      <c r="D189" s="432"/>
      <c r="E189" s="200"/>
      <c r="F189" s="227"/>
      <c r="G189" s="227"/>
      <c r="H189" s="227"/>
      <c r="I189" s="227"/>
    </row>
    <row r="190" spans="1:9" ht="12.75">
      <c r="A190" s="329"/>
      <c r="B190" s="39" t="s">
        <v>294</v>
      </c>
      <c r="C190" s="200">
        <f t="shared" si="32"/>
        <v>50</v>
      </c>
      <c r="D190" s="432">
        <f t="shared" si="33"/>
        <v>50</v>
      </c>
      <c r="E190" s="200">
        <v>50</v>
      </c>
      <c r="F190" s="227"/>
      <c r="G190" s="227"/>
      <c r="H190" s="227"/>
      <c r="I190" s="227"/>
    </row>
    <row r="191" spans="1:9" ht="12.75">
      <c r="A191" s="692">
        <v>16</v>
      </c>
      <c r="B191" s="62" t="s">
        <v>295</v>
      </c>
      <c r="C191" s="200">
        <f t="shared" si="32"/>
        <v>200</v>
      </c>
      <c r="D191" s="432">
        <f t="shared" si="33"/>
        <v>200</v>
      </c>
      <c r="E191" s="563">
        <v>200</v>
      </c>
      <c r="F191" s="227"/>
      <c r="G191" s="227"/>
      <c r="H191" s="227"/>
      <c r="I191" s="227"/>
    </row>
    <row r="192" spans="1:9" ht="13.5" thickBot="1">
      <c r="A192" s="295">
        <v>17</v>
      </c>
      <c r="B192" s="62" t="s">
        <v>296</v>
      </c>
      <c r="C192" s="200">
        <f t="shared" si="32"/>
        <v>50</v>
      </c>
      <c r="D192" s="432">
        <f t="shared" si="33"/>
        <v>50</v>
      </c>
      <c r="E192" s="200">
        <v>50</v>
      </c>
      <c r="F192" s="227"/>
      <c r="G192" s="227"/>
      <c r="H192" s="227"/>
      <c r="I192" s="227"/>
    </row>
    <row r="193" spans="1:9" ht="13.5" thickBot="1">
      <c r="A193" s="71"/>
      <c r="B193" s="334" t="s">
        <v>93</v>
      </c>
      <c r="C193" s="607">
        <f t="shared" si="32"/>
        <v>11595.25</v>
      </c>
      <c r="D193" s="418">
        <f>E193+F193+G193+H193+I193</f>
        <v>11595.25</v>
      </c>
      <c r="E193" s="160">
        <f>E194+E235</f>
        <v>997.25</v>
      </c>
      <c r="F193" s="680">
        <f>F194+F235</f>
        <v>0</v>
      </c>
      <c r="G193" s="160">
        <f>G194+G235</f>
        <v>7495</v>
      </c>
      <c r="H193" s="160">
        <f>H194+H235</f>
        <v>3103</v>
      </c>
      <c r="I193" s="159">
        <f>I194+I235</f>
        <v>0</v>
      </c>
    </row>
    <row r="194" spans="1:9" ht="12.75">
      <c r="A194" s="392"/>
      <c r="B194" s="894" t="s">
        <v>94</v>
      </c>
      <c r="C194" s="164">
        <f>D194</f>
        <v>8380</v>
      </c>
      <c r="D194" s="420">
        <f>E194+F194+G194+H194+I194</f>
        <v>8380</v>
      </c>
      <c r="E194" s="266">
        <f>E195+E196+E197+E198+E199+E200+E201+E203+E202+E204+E205+E206+E207+E209+E208+E210+E216</f>
        <v>828</v>
      </c>
      <c r="F194" s="660">
        <f>F195+F196+F197+F198+F199+F200+F201+F203+F202+F204+F205+F206+F207+F209+F208+F210+F216</f>
        <v>0</v>
      </c>
      <c r="G194" s="266">
        <f>G195+G196+G197+G198+G199+G200+G201+G203+G202+G204+G205+G206+G207+G209+G208+G210+G216</f>
        <v>7495</v>
      </c>
      <c r="H194" s="266">
        <f>H195+H196+H197+H198+H199+H200+H201+H203+H202+H204+H205+H206+H207+H209+H208+H210+H216</f>
        <v>57</v>
      </c>
      <c r="I194" s="217">
        <f>I195+I196+I197+I198+I199+I200+I201+I203+I202+I204+I205+I206+I207+I209+I208+I210+I216</f>
        <v>0</v>
      </c>
    </row>
    <row r="195" spans="1:9" s="109" customFormat="1" ht="12.75">
      <c r="A195" s="895">
        <v>1</v>
      </c>
      <c r="B195" s="896" t="s">
        <v>297</v>
      </c>
      <c r="C195" s="200">
        <f>D195</f>
        <v>1323</v>
      </c>
      <c r="D195" s="200">
        <f>E195+F195+G195+H195+I195</f>
        <v>1323</v>
      </c>
      <c r="E195" s="312">
        <v>132</v>
      </c>
      <c r="F195" s="200"/>
      <c r="G195" s="312">
        <v>1188</v>
      </c>
      <c r="H195" s="200">
        <v>3</v>
      </c>
      <c r="I195" s="200"/>
    </row>
    <row r="196" spans="1:9" s="109" customFormat="1" ht="12.75">
      <c r="A196" s="895">
        <v>2</v>
      </c>
      <c r="B196" s="896" t="s">
        <v>298</v>
      </c>
      <c r="C196" s="200">
        <f aca="true" t="shared" si="34" ref="C196:C210">D196</f>
        <v>350</v>
      </c>
      <c r="D196" s="200">
        <f aca="true" t="shared" si="35" ref="D196:D210">E196+F196+G196+H196+I196</f>
        <v>350</v>
      </c>
      <c r="E196" s="312">
        <v>35</v>
      </c>
      <c r="F196" s="200"/>
      <c r="G196" s="312">
        <v>315</v>
      </c>
      <c r="H196" s="200"/>
      <c r="I196" s="200"/>
    </row>
    <row r="197" spans="1:9" s="109" customFormat="1" ht="12.75">
      <c r="A197" s="895">
        <v>3</v>
      </c>
      <c r="B197" s="896" t="s">
        <v>299</v>
      </c>
      <c r="C197" s="200">
        <f t="shared" si="34"/>
        <v>500</v>
      </c>
      <c r="D197" s="200">
        <f t="shared" si="35"/>
        <v>500</v>
      </c>
      <c r="E197" s="312">
        <v>50</v>
      </c>
      <c r="F197" s="200"/>
      <c r="G197" s="312">
        <v>450</v>
      </c>
      <c r="H197" s="200"/>
      <c r="I197" s="200"/>
    </row>
    <row r="198" spans="1:9" s="109" customFormat="1" ht="12.75">
      <c r="A198" s="895">
        <v>4</v>
      </c>
      <c r="B198" s="896" t="s">
        <v>300</v>
      </c>
      <c r="C198" s="200">
        <f t="shared" si="34"/>
        <v>200</v>
      </c>
      <c r="D198" s="200">
        <f t="shared" si="35"/>
        <v>200</v>
      </c>
      <c r="E198" s="312">
        <v>20</v>
      </c>
      <c r="F198" s="200"/>
      <c r="G198" s="312">
        <v>180</v>
      </c>
      <c r="H198" s="200"/>
      <c r="I198" s="200"/>
    </row>
    <row r="199" spans="1:9" s="109" customFormat="1" ht="12.75">
      <c r="A199" s="895">
        <v>5</v>
      </c>
      <c r="B199" s="897" t="s">
        <v>301</v>
      </c>
      <c r="C199" s="200">
        <f t="shared" si="34"/>
        <v>756</v>
      </c>
      <c r="D199" s="200">
        <f t="shared" si="35"/>
        <v>756</v>
      </c>
      <c r="E199" s="463">
        <v>76</v>
      </c>
      <c r="F199" s="200"/>
      <c r="G199" s="463">
        <v>680</v>
      </c>
      <c r="H199" s="200"/>
      <c r="I199" s="200"/>
    </row>
    <row r="200" spans="1:9" s="109" customFormat="1" ht="12.75">
      <c r="A200" s="895">
        <v>6</v>
      </c>
      <c r="B200" s="897" t="s">
        <v>302</v>
      </c>
      <c r="C200" s="200">
        <f t="shared" si="34"/>
        <v>540</v>
      </c>
      <c r="D200" s="200">
        <f t="shared" si="35"/>
        <v>540</v>
      </c>
      <c r="E200" s="463">
        <v>54</v>
      </c>
      <c r="F200" s="200"/>
      <c r="G200" s="463">
        <v>486</v>
      </c>
      <c r="H200" s="200"/>
      <c r="I200" s="200"/>
    </row>
    <row r="201" spans="1:9" s="109" customFormat="1" ht="12.75">
      <c r="A201" s="895">
        <v>7</v>
      </c>
      <c r="B201" s="896" t="s">
        <v>303</v>
      </c>
      <c r="C201" s="200">
        <f t="shared" si="34"/>
        <v>442</v>
      </c>
      <c r="D201" s="200">
        <f t="shared" si="35"/>
        <v>442</v>
      </c>
      <c r="E201" s="312">
        <v>45</v>
      </c>
      <c r="F201" s="200"/>
      <c r="G201" s="312">
        <v>397</v>
      </c>
      <c r="H201" s="200"/>
      <c r="I201" s="200"/>
    </row>
    <row r="202" spans="1:9" s="109" customFormat="1" ht="12.75">
      <c r="A202" s="143">
        <v>8</v>
      </c>
      <c r="B202" s="898" t="s">
        <v>304</v>
      </c>
      <c r="C202" s="200">
        <f t="shared" si="34"/>
        <v>2400</v>
      </c>
      <c r="D202" s="200">
        <f t="shared" si="35"/>
        <v>2400</v>
      </c>
      <c r="E202" s="312">
        <v>240</v>
      </c>
      <c r="F202" s="200"/>
      <c r="G202" s="312">
        <v>2160</v>
      </c>
      <c r="H202" s="200"/>
      <c r="I202" s="200"/>
    </row>
    <row r="203" spans="1:9" s="109" customFormat="1" ht="12.75">
      <c r="A203" s="143">
        <v>9</v>
      </c>
      <c r="B203" s="839" t="s">
        <v>305</v>
      </c>
      <c r="C203" s="200">
        <f t="shared" si="34"/>
        <v>78</v>
      </c>
      <c r="D203" s="430">
        <f t="shared" si="35"/>
        <v>78</v>
      </c>
      <c r="E203" s="466">
        <v>8</v>
      </c>
      <c r="F203" s="200"/>
      <c r="G203" s="466">
        <v>70</v>
      </c>
      <c r="H203" s="200"/>
      <c r="I203" s="200"/>
    </row>
    <row r="204" spans="1:9" s="109" customFormat="1" ht="12.75">
      <c r="A204" s="304">
        <v>10</v>
      </c>
      <c r="B204" s="465" t="s">
        <v>306</v>
      </c>
      <c r="C204" s="200">
        <f t="shared" si="34"/>
        <v>80</v>
      </c>
      <c r="D204" s="430">
        <f t="shared" si="35"/>
        <v>80</v>
      </c>
      <c r="E204" s="466">
        <v>8</v>
      </c>
      <c r="F204" s="200"/>
      <c r="G204" s="466">
        <v>72</v>
      </c>
      <c r="H204" s="200"/>
      <c r="I204" s="200"/>
    </row>
    <row r="205" spans="1:9" s="109" customFormat="1" ht="12.75">
      <c r="A205" s="143">
        <v>11</v>
      </c>
      <c r="B205" s="839" t="s">
        <v>307</v>
      </c>
      <c r="C205" s="200">
        <f t="shared" si="34"/>
        <v>40</v>
      </c>
      <c r="D205" s="430">
        <f t="shared" si="35"/>
        <v>40</v>
      </c>
      <c r="E205" s="466">
        <v>4</v>
      </c>
      <c r="F205" s="200"/>
      <c r="G205" s="466">
        <v>36</v>
      </c>
      <c r="H205" s="200"/>
      <c r="I205" s="200"/>
    </row>
    <row r="206" spans="1:9" s="109" customFormat="1" ht="12.75">
      <c r="A206" s="144">
        <v>12</v>
      </c>
      <c r="B206" s="465" t="s">
        <v>308</v>
      </c>
      <c r="C206" s="200">
        <f t="shared" si="34"/>
        <v>26</v>
      </c>
      <c r="D206" s="430">
        <f t="shared" si="35"/>
        <v>26</v>
      </c>
      <c r="E206" s="466">
        <v>3</v>
      </c>
      <c r="F206" s="200"/>
      <c r="G206" s="466">
        <v>23</v>
      </c>
      <c r="H206" s="200"/>
      <c r="I206" s="200"/>
    </row>
    <row r="207" spans="1:9" s="109" customFormat="1" ht="12.75">
      <c r="A207" s="144">
        <v>13</v>
      </c>
      <c r="B207" s="464" t="s">
        <v>309</v>
      </c>
      <c r="C207" s="200">
        <f t="shared" si="34"/>
        <v>22</v>
      </c>
      <c r="D207" s="430">
        <f t="shared" si="35"/>
        <v>22</v>
      </c>
      <c r="E207" s="466">
        <v>3</v>
      </c>
      <c r="F207" s="200"/>
      <c r="G207" s="466">
        <v>19</v>
      </c>
      <c r="H207" s="200"/>
      <c r="I207" s="200"/>
    </row>
    <row r="208" spans="1:9" s="109" customFormat="1" ht="12.75">
      <c r="A208" s="143">
        <v>14</v>
      </c>
      <c r="B208" s="464" t="s">
        <v>310</v>
      </c>
      <c r="C208" s="200">
        <f t="shared" si="34"/>
        <v>15</v>
      </c>
      <c r="D208" s="430">
        <f t="shared" si="35"/>
        <v>15</v>
      </c>
      <c r="E208" s="466">
        <v>2</v>
      </c>
      <c r="F208" s="200"/>
      <c r="G208" s="466">
        <v>13</v>
      </c>
      <c r="H208" s="200"/>
      <c r="I208" s="200"/>
    </row>
    <row r="209" spans="1:9" s="109" customFormat="1" ht="12.75">
      <c r="A209" s="143">
        <v>15</v>
      </c>
      <c r="B209" s="464" t="s">
        <v>311</v>
      </c>
      <c r="C209" s="200">
        <f t="shared" si="34"/>
        <v>44</v>
      </c>
      <c r="D209" s="430">
        <f t="shared" si="35"/>
        <v>44</v>
      </c>
      <c r="E209" s="466">
        <v>5</v>
      </c>
      <c r="F209" s="200"/>
      <c r="G209" s="466">
        <v>39</v>
      </c>
      <c r="H209" s="200"/>
      <c r="I209" s="200"/>
    </row>
    <row r="210" spans="1:9" s="109" customFormat="1" ht="12.75">
      <c r="A210" s="143">
        <v>16</v>
      </c>
      <c r="B210" s="839" t="s">
        <v>312</v>
      </c>
      <c r="C210" s="200">
        <f t="shared" si="34"/>
        <v>45</v>
      </c>
      <c r="D210" s="210">
        <f t="shared" si="35"/>
        <v>45</v>
      </c>
      <c r="E210" s="466">
        <v>5</v>
      </c>
      <c r="F210" s="200"/>
      <c r="G210" s="466">
        <v>40</v>
      </c>
      <c r="H210" s="200"/>
      <c r="I210" s="200"/>
    </row>
    <row r="211" spans="1:9" s="109" customFormat="1" ht="18.75" thickBot="1">
      <c r="A211" s="363"/>
      <c r="B211" s="363"/>
      <c r="C211" s="361"/>
      <c r="D211" s="361"/>
      <c r="E211" s="361"/>
      <c r="F211" s="361"/>
      <c r="G211" s="361"/>
      <c r="H211" s="361"/>
      <c r="I211" s="1" t="s">
        <v>63</v>
      </c>
    </row>
    <row r="212" spans="1:9" s="109" customFormat="1" ht="12.75">
      <c r="A212" s="7" t="s">
        <v>33</v>
      </c>
      <c r="B212" s="7"/>
      <c r="C212" s="64" t="s">
        <v>283</v>
      </c>
      <c r="D212" s="64" t="s">
        <v>283</v>
      </c>
      <c r="E212" s="64" t="s">
        <v>43</v>
      </c>
      <c r="F212" s="64" t="s">
        <v>524</v>
      </c>
      <c r="G212" s="138"/>
      <c r="H212" s="79"/>
      <c r="I212" s="64"/>
    </row>
    <row r="213" spans="1:9" s="109" customFormat="1" ht="12.75">
      <c r="A213" s="9" t="s">
        <v>0</v>
      </c>
      <c r="B213" s="45" t="s">
        <v>3</v>
      </c>
      <c r="C213" s="10" t="s">
        <v>522</v>
      </c>
      <c r="D213" s="65" t="s">
        <v>284</v>
      </c>
      <c r="E213" s="65" t="s">
        <v>1</v>
      </c>
      <c r="F213" s="65" t="s">
        <v>525</v>
      </c>
      <c r="G213" s="80" t="s">
        <v>28</v>
      </c>
      <c r="H213" s="80" t="s">
        <v>29</v>
      </c>
      <c r="I213" s="65" t="s">
        <v>58</v>
      </c>
    </row>
    <row r="214" spans="1:9" s="109" customFormat="1" ht="13.5" thickBot="1">
      <c r="A214" s="9"/>
      <c r="B214" s="46"/>
      <c r="C214" s="65"/>
      <c r="D214" s="66"/>
      <c r="E214" s="66" t="s">
        <v>2</v>
      </c>
      <c r="F214" s="66"/>
      <c r="G214" s="139" t="s">
        <v>60</v>
      </c>
      <c r="H214" s="139" t="s">
        <v>30</v>
      </c>
      <c r="I214" s="66" t="s">
        <v>59</v>
      </c>
    </row>
    <row r="215" spans="1:9" s="109" customFormat="1" ht="13.5" thickBot="1">
      <c r="A215" s="12"/>
      <c r="B215" s="61"/>
      <c r="C215" s="295">
        <v>1</v>
      </c>
      <c r="D215" s="515" t="s">
        <v>285</v>
      </c>
      <c r="E215" s="517">
        <v>3</v>
      </c>
      <c r="F215" s="517">
        <v>4</v>
      </c>
      <c r="G215" s="516">
        <v>5</v>
      </c>
      <c r="H215" s="8">
        <v>6</v>
      </c>
      <c r="I215" s="8">
        <v>7</v>
      </c>
    </row>
    <row r="216" spans="1:9" s="109" customFormat="1" ht="13.5" thickBot="1">
      <c r="A216" s="518">
        <v>17</v>
      </c>
      <c r="B216" s="519" t="s">
        <v>472</v>
      </c>
      <c r="C216" s="398">
        <f>D216</f>
        <v>1519</v>
      </c>
      <c r="D216" s="564">
        <f>E216+F216+G216+H216+I216</f>
        <v>1519</v>
      </c>
      <c r="E216" s="525">
        <f>E217+E218+E219+E220+E221+E222+E223+E224+E225+E226+E227+E228+E229+E230+E231+E232+E233+E234</f>
        <v>138</v>
      </c>
      <c r="F216" s="526">
        <f>F217+F218+F219+F220+F221+F222+F223+F224+F225+F226+F227+F228+F229+F230+F231+F232+F233+F234</f>
        <v>0</v>
      </c>
      <c r="G216" s="525">
        <f>G217+G218+G219+G220+G221+G222+G223+G224+G225+G226+G227+G228+G229+G230+G231+G232+G233+G234</f>
        <v>1327</v>
      </c>
      <c r="H216" s="525">
        <f>H217+H218+H219+H220+H221+H222+H223+H224+H225+H226+H227+H228+H229+H230+H231+H232+H233+H234</f>
        <v>54</v>
      </c>
      <c r="I216" s="527">
        <f>I217+I218+I219+I220+I221+I222+I223+I224+I225+I226+I227+I228+I229+I230+I231+I232+I233+I234</f>
        <v>0</v>
      </c>
    </row>
    <row r="217" spans="1:9" s="109" customFormat="1" ht="12.75">
      <c r="A217" s="520" t="s">
        <v>491</v>
      </c>
      <c r="B217" s="521" t="s">
        <v>473</v>
      </c>
      <c r="C217" s="398">
        <f>D217</f>
        <v>56</v>
      </c>
      <c r="D217" s="593">
        <f>E217+F217+G217+H217+I217</f>
        <v>56</v>
      </c>
      <c r="E217" s="528">
        <v>5</v>
      </c>
      <c r="F217" s="528"/>
      <c r="G217" s="528">
        <v>48</v>
      </c>
      <c r="H217" s="528">
        <v>3</v>
      </c>
      <c r="I217" s="528"/>
    </row>
    <row r="218" spans="1:9" s="109" customFormat="1" ht="12.75">
      <c r="A218" s="522" t="s">
        <v>492</v>
      </c>
      <c r="B218" s="523" t="s">
        <v>474</v>
      </c>
      <c r="C218" s="398">
        <f aca="true" t="shared" si="36" ref="C218:C234">D218</f>
        <v>14</v>
      </c>
      <c r="D218" s="593">
        <f aca="true" t="shared" si="37" ref="D218:D234">E218+F218+G218+H218+I218</f>
        <v>14</v>
      </c>
      <c r="E218" s="398">
        <v>1</v>
      </c>
      <c r="F218" s="398"/>
      <c r="G218" s="398">
        <v>10</v>
      </c>
      <c r="H218" s="398">
        <v>3</v>
      </c>
      <c r="I218" s="398"/>
    </row>
    <row r="219" spans="1:9" s="109" customFormat="1" ht="12.75">
      <c r="A219" s="522" t="s">
        <v>493</v>
      </c>
      <c r="B219" s="523" t="s">
        <v>475</v>
      </c>
      <c r="C219" s="398">
        <f t="shared" si="36"/>
        <v>11</v>
      </c>
      <c r="D219" s="593">
        <f t="shared" si="37"/>
        <v>11</v>
      </c>
      <c r="E219" s="398">
        <v>1</v>
      </c>
      <c r="F219" s="398"/>
      <c r="G219" s="398">
        <v>7</v>
      </c>
      <c r="H219" s="398">
        <v>3</v>
      </c>
      <c r="I219" s="398"/>
    </row>
    <row r="220" spans="1:9" s="109" customFormat="1" ht="24">
      <c r="A220" s="522" t="s">
        <v>494</v>
      </c>
      <c r="B220" s="523" t="s">
        <v>476</v>
      </c>
      <c r="C220" s="398">
        <f t="shared" si="36"/>
        <v>25</v>
      </c>
      <c r="D220" s="593">
        <f t="shared" si="37"/>
        <v>25</v>
      </c>
      <c r="E220" s="398">
        <v>2</v>
      </c>
      <c r="F220" s="398"/>
      <c r="G220" s="398">
        <v>20</v>
      </c>
      <c r="H220" s="398">
        <v>3</v>
      </c>
      <c r="I220" s="398"/>
    </row>
    <row r="221" spans="1:9" s="109" customFormat="1" ht="12.75">
      <c r="A221" s="522" t="s">
        <v>495</v>
      </c>
      <c r="B221" s="523" t="s">
        <v>477</v>
      </c>
      <c r="C221" s="398">
        <f t="shared" si="36"/>
        <v>32</v>
      </c>
      <c r="D221" s="593">
        <f t="shared" si="37"/>
        <v>32</v>
      </c>
      <c r="E221" s="398">
        <v>3</v>
      </c>
      <c r="F221" s="398"/>
      <c r="G221" s="398">
        <v>26</v>
      </c>
      <c r="H221" s="398">
        <v>3</v>
      </c>
      <c r="I221" s="398"/>
    </row>
    <row r="222" spans="1:9" s="109" customFormat="1" ht="12.75">
      <c r="A222" s="522" t="s">
        <v>496</v>
      </c>
      <c r="B222" s="523" t="s">
        <v>478</v>
      </c>
      <c r="C222" s="398">
        <f t="shared" si="36"/>
        <v>53</v>
      </c>
      <c r="D222" s="593">
        <f t="shared" si="37"/>
        <v>53</v>
      </c>
      <c r="E222" s="398">
        <v>5</v>
      </c>
      <c r="F222" s="398"/>
      <c r="G222" s="398">
        <v>45</v>
      </c>
      <c r="H222" s="398">
        <v>3</v>
      </c>
      <c r="I222" s="398"/>
    </row>
    <row r="223" spans="1:9" s="109" customFormat="1" ht="12.75">
      <c r="A223" s="522" t="s">
        <v>497</v>
      </c>
      <c r="B223" s="523" t="s">
        <v>479</v>
      </c>
      <c r="C223" s="398">
        <f t="shared" si="36"/>
        <v>101</v>
      </c>
      <c r="D223" s="593">
        <f t="shared" si="37"/>
        <v>101</v>
      </c>
      <c r="E223" s="398">
        <v>9</v>
      </c>
      <c r="F223" s="398"/>
      <c r="G223" s="398">
        <v>89</v>
      </c>
      <c r="H223" s="398">
        <v>3</v>
      </c>
      <c r="I223" s="398"/>
    </row>
    <row r="224" spans="1:9" s="109" customFormat="1" ht="12.75">
      <c r="A224" s="522" t="s">
        <v>498</v>
      </c>
      <c r="B224" s="523" t="s">
        <v>480</v>
      </c>
      <c r="C224" s="398">
        <f t="shared" si="36"/>
        <v>101</v>
      </c>
      <c r="D224" s="593">
        <f t="shared" si="37"/>
        <v>101</v>
      </c>
      <c r="E224" s="398">
        <v>9</v>
      </c>
      <c r="F224" s="398"/>
      <c r="G224" s="398">
        <v>89</v>
      </c>
      <c r="H224" s="398">
        <v>3</v>
      </c>
      <c r="I224" s="398"/>
    </row>
    <row r="225" spans="1:9" s="109" customFormat="1" ht="24">
      <c r="A225" s="522" t="s">
        <v>499</v>
      </c>
      <c r="B225" s="523" t="s">
        <v>481</v>
      </c>
      <c r="C225" s="398">
        <f t="shared" si="36"/>
        <v>592</v>
      </c>
      <c r="D225" s="593">
        <f t="shared" si="37"/>
        <v>592</v>
      </c>
      <c r="E225" s="398">
        <v>54</v>
      </c>
      <c r="F225" s="398"/>
      <c r="G225" s="398">
        <v>535</v>
      </c>
      <c r="H225" s="398">
        <v>3</v>
      </c>
      <c r="I225" s="398"/>
    </row>
    <row r="226" spans="1:9" s="109" customFormat="1" ht="12.75">
      <c r="A226" s="524" t="s">
        <v>500</v>
      </c>
      <c r="B226" s="523" t="s">
        <v>482</v>
      </c>
      <c r="C226" s="398">
        <f t="shared" si="36"/>
        <v>109</v>
      </c>
      <c r="D226" s="593">
        <f t="shared" si="37"/>
        <v>109</v>
      </c>
      <c r="E226" s="398">
        <v>10</v>
      </c>
      <c r="F226" s="398"/>
      <c r="G226" s="398">
        <v>96</v>
      </c>
      <c r="H226" s="398">
        <v>3</v>
      </c>
      <c r="I226" s="398"/>
    </row>
    <row r="227" spans="1:9" s="109" customFormat="1" ht="24">
      <c r="A227" s="524" t="s">
        <v>501</v>
      </c>
      <c r="B227" s="523" t="s">
        <v>483</v>
      </c>
      <c r="C227" s="398">
        <f t="shared" si="36"/>
        <v>155</v>
      </c>
      <c r="D227" s="593">
        <f t="shared" si="37"/>
        <v>155</v>
      </c>
      <c r="E227" s="398">
        <v>14</v>
      </c>
      <c r="F227" s="398"/>
      <c r="G227" s="398">
        <v>138</v>
      </c>
      <c r="H227" s="398">
        <v>3</v>
      </c>
      <c r="I227" s="398"/>
    </row>
    <row r="228" spans="1:9" s="109" customFormat="1" ht="12.75">
      <c r="A228" s="524" t="s">
        <v>502</v>
      </c>
      <c r="B228" s="523" t="s">
        <v>484</v>
      </c>
      <c r="C228" s="398">
        <f t="shared" si="36"/>
        <v>68</v>
      </c>
      <c r="D228" s="593">
        <f t="shared" si="37"/>
        <v>68</v>
      </c>
      <c r="E228" s="398">
        <v>6</v>
      </c>
      <c r="F228" s="398"/>
      <c r="G228" s="398">
        <v>59</v>
      </c>
      <c r="H228" s="398">
        <v>3</v>
      </c>
      <c r="I228" s="398"/>
    </row>
    <row r="229" spans="1:9" s="109" customFormat="1" ht="12.75">
      <c r="A229" s="524" t="s">
        <v>503</v>
      </c>
      <c r="B229" s="523" t="s">
        <v>485</v>
      </c>
      <c r="C229" s="398">
        <f t="shared" si="36"/>
        <v>62</v>
      </c>
      <c r="D229" s="593">
        <f t="shared" si="37"/>
        <v>62</v>
      </c>
      <c r="E229" s="398">
        <v>6</v>
      </c>
      <c r="F229" s="398"/>
      <c r="G229" s="398">
        <v>53</v>
      </c>
      <c r="H229" s="398">
        <v>3</v>
      </c>
      <c r="I229" s="398"/>
    </row>
    <row r="230" spans="1:9" s="109" customFormat="1" ht="24">
      <c r="A230" s="524" t="s">
        <v>504</v>
      </c>
      <c r="B230" s="523" t="s">
        <v>486</v>
      </c>
      <c r="C230" s="398">
        <f t="shared" si="36"/>
        <v>43</v>
      </c>
      <c r="D230" s="593">
        <f t="shared" si="37"/>
        <v>43</v>
      </c>
      <c r="E230" s="398">
        <v>4</v>
      </c>
      <c r="F230" s="398"/>
      <c r="G230" s="398">
        <v>36</v>
      </c>
      <c r="H230" s="398">
        <v>3</v>
      </c>
      <c r="I230" s="398"/>
    </row>
    <row r="231" spans="1:9" s="109" customFormat="1" ht="12.75">
      <c r="A231" s="524" t="s">
        <v>505</v>
      </c>
      <c r="B231" s="523" t="s">
        <v>487</v>
      </c>
      <c r="C231" s="398">
        <f t="shared" si="36"/>
        <v>46</v>
      </c>
      <c r="D231" s="593">
        <f t="shared" si="37"/>
        <v>46</v>
      </c>
      <c r="E231" s="398">
        <v>4</v>
      </c>
      <c r="F231" s="398"/>
      <c r="G231" s="398">
        <v>39</v>
      </c>
      <c r="H231" s="398">
        <v>3</v>
      </c>
      <c r="I231" s="398"/>
    </row>
    <row r="232" spans="1:9" s="109" customFormat="1" ht="12.75">
      <c r="A232" s="524" t="s">
        <v>506</v>
      </c>
      <c r="B232" s="523" t="s">
        <v>488</v>
      </c>
      <c r="C232" s="398">
        <f t="shared" si="36"/>
        <v>14</v>
      </c>
      <c r="D232" s="593">
        <f t="shared" si="37"/>
        <v>14</v>
      </c>
      <c r="E232" s="398">
        <v>1</v>
      </c>
      <c r="F232" s="398"/>
      <c r="G232" s="398">
        <v>10</v>
      </c>
      <c r="H232" s="398">
        <v>3</v>
      </c>
      <c r="I232" s="398"/>
    </row>
    <row r="233" spans="1:9" s="109" customFormat="1" ht="12.75">
      <c r="A233" s="524" t="s">
        <v>507</v>
      </c>
      <c r="B233" s="523" t="s">
        <v>489</v>
      </c>
      <c r="C233" s="398">
        <f t="shared" si="36"/>
        <v>16</v>
      </c>
      <c r="D233" s="593">
        <f t="shared" si="37"/>
        <v>16</v>
      </c>
      <c r="E233" s="398">
        <v>2</v>
      </c>
      <c r="F233" s="398"/>
      <c r="G233" s="398">
        <v>11</v>
      </c>
      <c r="H233" s="398">
        <v>3</v>
      </c>
      <c r="I233" s="398"/>
    </row>
    <row r="234" spans="1:9" s="109" customFormat="1" ht="13.5" thickBot="1">
      <c r="A234" s="524" t="s">
        <v>508</v>
      </c>
      <c r="B234" s="523" t="s">
        <v>490</v>
      </c>
      <c r="C234" s="398">
        <f t="shared" si="36"/>
        <v>21</v>
      </c>
      <c r="D234" s="593">
        <f t="shared" si="37"/>
        <v>21</v>
      </c>
      <c r="E234" s="398">
        <v>2</v>
      </c>
      <c r="F234" s="398"/>
      <c r="G234" s="398">
        <v>16</v>
      </c>
      <c r="H234" s="398">
        <v>3</v>
      </c>
      <c r="I234" s="398"/>
    </row>
    <row r="235" spans="1:9" s="109" customFormat="1" ht="13.5" thickBot="1">
      <c r="A235" s="88"/>
      <c r="B235" s="101" t="s">
        <v>41</v>
      </c>
      <c r="C235" s="200">
        <f>D235</f>
        <v>3215.25</v>
      </c>
      <c r="D235" s="412">
        <f aca="true" t="shared" si="38" ref="D235:I235">D236+D237+D238+D239+D240+D241+D242+D243+D244+D245+D246+D248+D249+D250+D251+D257+D258+D259+D260+D261+D262+D263+D264+D265+D266+D267+D268+D269+D270+D271+D272+D273+D274+D275+D276+D277+D278+D279+D280+D281+D282+D283+D284+D285+D286+D287+D288+D289+D290+D291+D297+D298+D299+D300+D301+D302+D303+D304+D305+D306+D307+D308+D309+D310+D311+D312+D313+D314+D315+D316+D317+D318+D319+D320+D321+D322+D323+D324+D325+D326+D327+D328+D329+D330+D331+D332+D337+D338+D339+D340+D341+D342+D343+D344+D345+D346+D347+D348+D349+D350+D351+D352+D353+D354+D355+D356+D357+D358+D359+D360+D361+D362+D363+D364+D365+D366+D367+D368+D369+D370+D371+D372+D377+D378+D379+D380+D381+D382+D383+D384+D385+D386+D387+D388+D389+D390+D391+D392+D393+D394+D395</f>
        <v>3215.25</v>
      </c>
      <c r="E235" s="194">
        <f t="shared" si="38"/>
        <v>169.25</v>
      </c>
      <c r="F235" s="637">
        <f t="shared" si="38"/>
        <v>0</v>
      </c>
      <c r="G235" s="182">
        <f t="shared" si="38"/>
        <v>0</v>
      </c>
      <c r="H235" s="193">
        <f t="shared" si="38"/>
        <v>3046</v>
      </c>
      <c r="I235" s="182">
        <f t="shared" si="38"/>
        <v>0</v>
      </c>
    </row>
    <row r="236" spans="1:9" s="109" customFormat="1" ht="12.75">
      <c r="A236" s="296">
        <v>1</v>
      </c>
      <c r="B236" s="840" t="s">
        <v>128</v>
      </c>
      <c r="C236" s="200">
        <f>D236</f>
        <v>10</v>
      </c>
      <c r="D236" s="430">
        <f>E236+F236+G236+H236+I236</f>
        <v>10</v>
      </c>
      <c r="E236" s="184">
        <v>0</v>
      </c>
      <c r="F236" s="205"/>
      <c r="G236" s="205"/>
      <c r="H236" s="477">
        <v>10</v>
      </c>
      <c r="I236" s="209"/>
    </row>
    <row r="237" spans="1:9" ht="13.5" customHeight="1">
      <c r="A237" s="297">
        <v>2</v>
      </c>
      <c r="B237" s="841" t="s">
        <v>313</v>
      </c>
      <c r="C237" s="200">
        <f aca="true" t="shared" si="39" ref="C237:C271">D237</f>
        <v>10</v>
      </c>
      <c r="D237" s="430">
        <f aca="true" t="shared" si="40" ref="D237:D271">E237+F237+G237+H237+I237</f>
        <v>10</v>
      </c>
      <c r="E237" s="205"/>
      <c r="F237" s="205"/>
      <c r="G237" s="205"/>
      <c r="H237" s="477">
        <v>10</v>
      </c>
      <c r="I237" s="245"/>
    </row>
    <row r="238" spans="1:9" ht="12.75" customHeight="1">
      <c r="A238" s="335">
        <v>3</v>
      </c>
      <c r="B238" s="841" t="s">
        <v>314</v>
      </c>
      <c r="C238" s="200">
        <f t="shared" si="39"/>
        <v>10</v>
      </c>
      <c r="D238" s="430">
        <f t="shared" si="40"/>
        <v>10</v>
      </c>
      <c r="E238" s="205"/>
      <c r="F238" s="205"/>
      <c r="G238" s="205"/>
      <c r="H238" s="477">
        <v>10</v>
      </c>
      <c r="I238" s="169"/>
    </row>
    <row r="239" spans="1:9" ht="12.75">
      <c r="A239" s="120">
        <v>4</v>
      </c>
      <c r="B239" s="841" t="s">
        <v>315</v>
      </c>
      <c r="C239" s="200">
        <f t="shared" si="39"/>
        <v>3</v>
      </c>
      <c r="D239" s="430">
        <f t="shared" si="40"/>
        <v>3</v>
      </c>
      <c r="E239" s="200"/>
      <c r="F239" s="200"/>
      <c r="G239" s="200"/>
      <c r="H239" s="478">
        <v>3</v>
      </c>
      <c r="I239" s="226"/>
    </row>
    <row r="240" spans="1:9" ht="12.75" customHeight="1">
      <c r="A240" s="121">
        <v>6</v>
      </c>
      <c r="B240" s="842" t="s">
        <v>316</v>
      </c>
      <c r="C240" s="200">
        <f t="shared" si="39"/>
        <v>10</v>
      </c>
      <c r="D240" s="430">
        <f t="shared" si="40"/>
        <v>10</v>
      </c>
      <c r="E240" s="200"/>
      <c r="F240" s="200"/>
      <c r="G240" s="200"/>
      <c r="H240" s="477">
        <v>10</v>
      </c>
      <c r="I240" s="226"/>
    </row>
    <row r="241" spans="1:9" ht="12.75">
      <c r="A241" s="120">
        <v>7</v>
      </c>
      <c r="B241" s="843" t="s">
        <v>317</v>
      </c>
      <c r="C241" s="200">
        <f t="shared" si="39"/>
        <v>10</v>
      </c>
      <c r="D241" s="430">
        <f t="shared" si="40"/>
        <v>10</v>
      </c>
      <c r="E241" s="200"/>
      <c r="F241" s="200"/>
      <c r="G241" s="200"/>
      <c r="H241" s="478">
        <v>10</v>
      </c>
      <c r="I241" s="226"/>
    </row>
    <row r="242" spans="1:9" ht="12.75" customHeight="1">
      <c r="A242" s="120">
        <v>9</v>
      </c>
      <c r="B242" s="844" t="s">
        <v>318</v>
      </c>
      <c r="C242" s="200">
        <f t="shared" si="39"/>
        <v>10</v>
      </c>
      <c r="D242" s="430">
        <f t="shared" si="40"/>
        <v>10</v>
      </c>
      <c r="E242" s="227"/>
      <c r="F242" s="227"/>
      <c r="G242" s="227"/>
      <c r="H242" s="479">
        <v>10</v>
      </c>
      <c r="I242" s="226"/>
    </row>
    <row r="243" spans="1:9" ht="12.75">
      <c r="A243" s="120">
        <v>10</v>
      </c>
      <c r="B243" s="838" t="s">
        <v>319</v>
      </c>
      <c r="C243" s="200">
        <f t="shared" si="39"/>
        <v>5</v>
      </c>
      <c r="D243" s="430">
        <f t="shared" si="40"/>
        <v>5</v>
      </c>
      <c r="E243" s="227"/>
      <c r="F243" s="227"/>
      <c r="G243" s="227"/>
      <c r="H243" s="479">
        <v>5</v>
      </c>
      <c r="I243" s="226"/>
    </row>
    <row r="244" spans="1:9" ht="13.5" customHeight="1">
      <c r="A244" s="331">
        <v>11</v>
      </c>
      <c r="B244" s="845" t="s">
        <v>129</v>
      </c>
      <c r="C244" s="200">
        <f t="shared" si="39"/>
        <v>10</v>
      </c>
      <c r="D244" s="430">
        <f t="shared" si="40"/>
        <v>10</v>
      </c>
      <c r="E244" s="227"/>
      <c r="F244" s="227"/>
      <c r="G244" s="227"/>
      <c r="H244" s="478">
        <v>10</v>
      </c>
      <c r="I244" s="226"/>
    </row>
    <row r="245" spans="1:9" ht="13.5" customHeight="1">
      <c r="A245" s="558">
        <v>12</v>
      </c>
      <c r="B245" s="846" t="s">
        <v>130</v>
      </c>
      <c r="C245" s="200">
        <f t="shared" si="39"/>
        <v>17</v>
      </c>
      <c r="D245" s="430">
        <f t="shared" si="40"/>
        <v>17</v>
      </c>
      <c r="E245" s="199"/>
      <c r="F245" s="199"/>
      <c r="G245" s="199"/>
      <c r="H245" s="478">
        <v>17</v>
      </c>
      <c r="I245" s="226"/>
    </row>
    <row r="246" spans="1:9" ht="12.75" customHeight="1">
      <c r="A246" s="796">
        <v>13</v>
      </c>
      <c r="B246" s="845" t="s">
        <v>131</v>
      </c>
      <c r="C246" s="200">
        <f t="shared" si="39"/>
        <v>17</v>
      </c>
      <c r="D246" s="430">
        <f t="shared" si="40"/>
        <v>17</v>
      </c>
      <c r="E246" s="199"/>
      <c r="F246" s="199"/>
      <c r="G246" s="199"/>
      <c r="H246" s="787">
        <v>17</v>
      </c>
      <c r="I246" s="226"/>
    </row>
    <row r="247" spans="1:9" ht="3.75" customHeight="1" hidden="1">
      <c r="A247" s="354"/>
      <c r="B247" s="846" t="s">
        <v>127</v>
      </c>
      <c r="C247" s="200">
        <f t="shared" si="39"/>
        <v>10</v>
      </c>
      <c r="D247" s="430">
        <f t="shared" si="40"/>
        <v>10</v>
      </c>
      <c r="E247" s="199"/>
      <c r="F247" s="199"/>
      <c r="G247" s="199"/>
      <c r="H247" s="478">
        <v>10</v>
      </c>
      <c r="I247" s="226"/>
    </row>
    <row r="248" spans="1:9" ht="12.75" customHeight="1">
      <c r="A248" s="120">
        <v>15</v>
      </c>
      <c r="B248" s="846" t="s">
        <v>127</v>
      </c>
      <c r="C248" s="200">
        <f t="shared" si="39"/>
        <v>10</v>
      </c>
      <c r="D248" s="430">
        <f t="shared" si="40"/>
        <v>10</v>
      </c>
      <c r="E248" s="199"/>
      <c r="F248" s="199"/>
      <c r="G248" s="199"/>
      <c r="H248" s="200">
        <v>10</v>
      </c>
      <c r="I248" s="226"/>
    </row>
    <row r="249" spans="1:9" ht="12.75">
      <c r="A249" s="336">
        <v>16</v>
      </c>
      <c r="B249" s="845" t="s">
        <v>132</v>
      </c>
      <c r="C249" s="200">
        <f t="shared" si="39"/>
        <v>7</v>
      </c>
      <c r="D249" s="430">
        <f t="shared" si="40"/>
        <v>7</v>
      </c>
      <c r="E249" s="199"/>
      <c r="F249" s="199"/>
      <c r="G249" s="199"/>
      <c r="H249" s="478">
        <v>7</v>
      </c>
      <c r="I249" s="226"/>
    </row>
    <row r="250" spans="1:9" ht="12.75">
      <c r="A250" s="120">
        <v>17</v>
      </c>
      <c r="B250" s="842" t="s">
        <v>320</v>
      </c>
      <c r="C250" s="200">
        <f t="shared" si="39"/>
        <v>10</v>
      </c>
      <c r="D250" s="430">
        <f t="shared" si="40"/>
        <v>10</v>
      </c>
      <c r="E250" s="227"/>
      <c r="F250" s="199"/>
      <c r="G250" s="199"/>
      <c r="H250" s="478">
        <v>10</v>
      </c>
      <c r="I250" s="226"/>
    </row>
    <row r="251" spans="1:9" ht="12.75">
      <c r="A251" s="331">
        <v>18</v>
      </c>
      <c r="B251" s="847" t="s">
        <v>133</v>
      </c>
      <c r="C251" s="200">
        <f t="shared" si="39"/>
        <v>10</v>
      </c>
      <c r="D251" s="210">
        <f t="shared" si="40"/>
        <v>10</v>
      </c>
      <c r="E251" s="199"/>
      <c r="F251" s="199"/>
      <c r="G251" s="199"/>
      <c r="H251" s="480">
        <v>10</v>
      </c>
      <c r="I251" s="199"/>
    </row>
    <row r="252" spans="1:9" ht="13.5" thickBot="1">
      <c r="A252" s="355"/>
      <c r="B252" s="529"/>
      <c r="C252" s="204"/>
      <c r="D252" s="204"/>
      <c r="E252" s="264"/>
      <c r="F252" s="264"/>
      <c r="G252" s="264"/>
      <c r="H252" s="504"/>
      <c r="I252" s="264"/>
    </row>
    <row r="253" spans="1:9" ht="12.75">
      <c r="A253" s="7" t="s">
        <v>33</v>
      </c>
      <c r="B253" s="7"/>
      <c r="C253" s="64" t="s">
        <v>283</v>
      </c>
      <c r="D253" s="64" t="s">
        <v>283</v>
      </c>
      <c r="E253" s="64" t="s">
        <v>43</v>
      </c>
      <c r="F253" s="64" t="s">
        <v>524</v>
      </c>
      <c r="G253" s="138"/>
      <c r="H253" s="79"/>
      <c r="I253" s="64"/>
    </row>
    <row r="254" spans="1:9" ht="12.75">
      <c r="A254" s="9" t="s">
        <v>0</v>
      </c>
      <c r="B254" s="45" t="s">
        <v>3</v>
      </c>
      <c r="C254" s="10" t="s">
        <v>522</v>
      </c>
      <c r="D254" s="65" t="s">
        <v>284</v>
      </c>
      <c r="E254" s="65" t="s">
        <v>1</v>
      </c>
      <c r="F254" s="65" t="s">
        <v>525</v>
      </c>
      <c r="G254" s="80" t="s">
        <v>28</v>
      </c>
      <c r="H254" s="80" t="s">
        <v>29</v>
      </c>
      <c r="I254" s="65" t="s">
        <v>58</v>
      </c>
    </row>
    <row r="255" spans="1:9" ht="13.5" thickBot="1">
      <c r="A255" s="18"/>
      <c r="B255" s="46"/>
      <c r="C255" s="65"/>
      <c r="D255" s="66"/>
      <c r="E255" s="66" t="s">
        <v>2</v>
      </c>
      <c r="F255" s="66"/>
      <c r="G255" s="139" t="s">
        <v>60</v>
      </c>
      <c r="H255" s="139" t="s">
        <v>30</v>
      </c>
      <c r="I255" s="66" t="s">
        <v>59</v>
      </c>
    </row>
    <row r="256" spans="1:9" ht="13.5" thickBot="1">
      <c r="A256" s="12"/>
      <c r="B256" s="61"/>
      <c r="C256" s="295">
        <v>1</v>
      </c>
      <c r="D256" s="438" t="s">
        <v>285</v>
      </c>
      <c r="E256" s="13">
        <v>3</v>
      </c>
      <c r="F256" s="13">
        <v>4</v>
      </c>
      <c r="G256" s="14">
        <v>5</v>
      </c>
      <c r="H256" s="15">
        <v>6</v>
      </c>
      <c r="I256" s="15">
        <v>7</v>
      </c>
    </row>
    <row r="257" spans="1:9" ht="12.75">
      <c r="A257" s="121">
        <v>19</v>
      </c>
      <c r="B257" s="845" t="s">
        <v>136</v>
      </c>
      <c r="C257" s="200">
        <f t="shared" si="39"/>
        <v>10</v>
      </c>
      <c r="D257" s="430">
        <f t="shared" si="40"/>
        <v>10</v>
      </c>
      <c r="E257" s="229"/>
      <c r="F257" s="229"/>
      <c r="G257" s="229"/>
      <c r="H257" s="478">
        <v>10</v>
      </c>
      <c r="I257" s="230"/>
    </row>
    <row r="258" spans="1:9" ht="14.25" customHeight="1">
      <c r="A258" s="120">
        <v>20</v>
      </c>
      <c r="B258" s="841" t="s">
        <v>321</v>
      </c>
      <c r="C258" s="200">
        <f t="shared" si="39"/>
        <v>199</v>
      </c>
      <c r="D258" s="430">
        <f t="shared" si="40"/>
        <v>199</v>
      </c>
      <c r="E258" s="199"/>
      <c r="F258" s="199"/>
      <c r="G258" s="199"/>
      <c r="H258" s="477">
        <v>199</v>
      </c>
      <c r="I258" s="226"/>
    </row>
    <row r="259" spans="1:9" ht="14.25" customHeight="1">
      <c r="A259" s="120">
        <v>21</v>
      </c>
      <c r="B259" s="845" t="s">
        <v>137</v>
      </c>
      <c r="C259" s="200">
        <f t="shared" si="39"/>
        <v>10</v>
      </c>
      <c r="D259" s="430">
        <f t="shared" si="40"/>
        <v>10</v>
      </c>
      <c r="E259" s="199"/>
      <c r="F259" s="199"/>
      <c r="G259" s="199"/>
      <c r="H259" s="478">
        <v>10</v>
      </c>
      <c r="I259" s="226"/>
    </row>
    <row r="260" spans="1:9" ht="14.25" customHeight="1">
      <c r="A260" s="120">
        <v>22</v>
      </c>
      <c r="B260" s="845" t="s">
        <v>138</v>
      </c>
      <c r="C260" s="200">
        <f t="shared" si="39"/>
        <v>10</v>
      </c>
      <c r="D260" s="430">
        <f t="shared" si="40"/>
        <v>10</v>
      </c>
      <c r="E260" s="199"/>
      <c r="F260" s="199"/>
      <c r="G260" s="199"/>
      <c r="H260" s="478">
        <v>10</v>
      </c>
      <c r="I260" s="226"/>
    </row>
    <row r="261" spans="1:9" ht="14.25" customHeight="1">
      <c r="A261" s="120">
        <v>23</v>
      </c>
      <c r="B261" s="848" t="s">
        <v>139</v>
      </c>
      <c r="C261" s="200">
        <f t="shared" si="39"/>
        <v>10</v>
      </c>
      <c r="D261" s="430">
        <f t="shared" si="40"/>
        <v>10</v>
      </c>
      <c r="E261" s="199"/>
      <c r="F261" s="199"/>
      <c r="G261" s="199"/>
      <c r="H261" s="478">
        <v>10</v>
      </c>
      <c r="I261" s="226"/>
    </row>
    <row r="262" spans="1:9" ht="14.25" customHeight="1">
      <c r="A262" s="120">
        <v>24</v>
      </c>
      <c r="B262" s="848" t="s">
        <v>140</v>
      </c>
      <c r="C262" s="200">
        <f t="shared" si="39"/>
        <v>10</v>
      </c>
      <c r="D262" s="430">
        <f t="shared" si="40"/>
        <v>10</v>
      </c>
      <c r="E262" s="199"/>
      <c r="F262" s="199"/>
      <c r="G262" s="199"/>
      <c r="H262" s="478">
        <v>10</v>
      </c>
      <c r="I262" s="226"/>
    </row>
    <row r="263" spans="1:9" ht="14.25" customHeight="1">
      <c r="A263" s="120">
        <v>25</v>
      </c>
      <c r="B263" s="845" t="s">
        <v>141</v>
      </c>
      <c r="C263" s="200">
        <f t="shared" si="39"/>
        <v>10</v>
      </c>
      <c r="D263" s="430">
        <f t="shared" si="40"/>
        <v>10</v>
      </c>
      <c r="E263" s="199"/>
      <c r="F263" s="199"/>
      <c r="G263" s="199"/>
      <c r="H263" s="227">
        <v>10</v>
      </c>
      <c r="I263" s="226"/>
    </row>
    <row r="264" spans="1:9" ht="14.25" customHeight="1">
      <c r="A264" s="120">
        <v>26</v>
      </c>
      <c r="B264" s="845" t="s">
        <v>142</v>
      </c>
      <c r="C264" s="200">
        <f t="shared" si="39"/>
        <v>10</v>
      </c>
      <c r="D264" s="430">
        <f t="shared" si="40"/>
        <v>10</v>
      </c>
      <c r="E264" s="199"/>
      <c r="F264" s="199"/>
      <c r="G264" s="199"/>
      <c r="H264" s="478">
        <v>10</v>
      </c>
      <c r="I264" s="226"/>
    </row>
    <row r="265" spans="1:9" ht="14.25" customHeight="1">
      <c r="A265" s="120">
        <v>27</v>
      </c>
      <c r="B265" s="845" t="s">
        <v>143</v>
      </c>
      <c r="C265" s="200">
        <f t="shared" si="39"/>
        <v>10</v>
      </c>
      <c r="D265" s="430">
        <f t="shared" si="40"/>
        <v>10</v>
      </c>
      <c r="E265" s="199"/>
      <c r="F265" s="199"/>
      <c r="G265" s="199"/>
      <c r="H265" s="478">
        <v>10</v>
      </c>
      <c r="I265" s="226"/>
    </row>
    <row r="266" spans="1:9" ht="14.25" customHeight="1">
      <c r="A266" s="120">
        <v>29</v>
      </c>
      <c r="B266" s="845" t="s">
        <v>144</v>
      </c>
      <c r="C266" s="200">
        <f t="shared" si="39"/>
        <v>9</v>
      </c>
      <c r="D266" s="430">
        <f t="shared" si="40"/>
        <v>9</v>
      </c>
      <c r="E266" s="199"/>
      <c r="F266" s="199"/>
      <c r="G266" s="199"/>
      <c r="H266" s="478">
        <v>9</v>
      </c>
      <c r="I266" s="226"/>
    </row>
    <row r="267" spans="1:9" ht="14.25" customHeight="1">
      <c r="A267" s="339">
        <v>30</v>
      </c>
      <c r="B267" s="845" t="s">
        <v>145</v>
      </c>
      <c r="C267" s="200">
        <f t="shared" si="39"/>
        <v>10</v>
      </c>
      <c r="D267" s="430">
        <f t="shared" si="40"/>
        <v>10</v>
      </c>
      <c r="E267" s="195"/>
      <c r="F267" s="195"/>
      <c r="G267" s="195"/>
      <c r="H267" s="478">
        <v>10</v>
      </c>
      <c r="I267" s="195"/>
    </row>
    <row r="268" spans="1:9" ht="14.25" customHeight="1">
      <c r="A268" s="330">
        <v>31</v>
      </c>
      <c r="B268" s="845" t="s">
        <v>146</v>
      </c>
      <c r="C268" s="200">
        <f t="shared" si="39"/>
        <v>10</v>
      </c>
      <c r="D268" s="430">
        <f t="shared" si="40"/>
        <v>10</v>
      </c>
      <c r="E268" s="195"/>
      <c r="F268" s="195"/>
      <c r="G268" s="195"/>
      <c r="H268" s="478">
        <v>10</v>
      </c>
      <c r="I268" s="169"/>
    </row>
    <row r="269" spans="1:9" ht="14.25" customHeight="1">
      <c r="A269" s="331">
        <v>32</v>
      </c>
      <c r="B269" s="849" t="s">
        <v>322</v>
      </c>
      <c r="C269" s="200">
        <f t="shared" si="39"/>
        <v>9</v>
      </c>
      <c r="D269" s="430">
        <f t="shared" si="40"/>
        <v>9</v>
      </c>
      <c r="E269" s="199"/>
      <c r="F269" s="199"/>
      <c r="G269" s="199"/>
      <c r="H269" s="478">
        <v>9</v>
      </c>
      <c r="I269" s="199"/>
    </row>
    <row r="270" spans="1:9" ht="14.25" customHeight="1">
      <c r="A270" s="331">
        <v>33</v>
      </c>
      <c r="B270" s="471" t="s">
        <v>323</v>
      </c>
      <c r="C270" s="200">
        <f t="shared" si="39"/>
        <v>6</v>
      </c>
      <c r="D270" s="430">
        <f t="shared" si="40"/>
        <v>6</v>
      </c>
      <c r="E270" s="199"/>
      <c r="F270" s="199"/>
      <c r="G270" s="199"/>
      <c r="H270" s="480">
        <v>6</v>
      </c>
      <c r="I270" s="199"/>
    </row>
    <row r="271" spans="1:9" ht="12.75">
      <c r="A271" s="797">
        <v>34</v>
      </c>
      <c r="B271" s="850" t="s">
        <v>324</v>
      </c>
      <c r="C271" s="200">
        <f t="shared" si="39"/>
        <v>2</v>
      </c>
      <c r="D271" s="210">
        <f t="shared" si="40"/>
        <v>2</v>
      </c>
      <c r="E271" s="884"/>
      <c r="F271" s="884"/>
      <c r="G271" s="884"/>
      <c r="H271" s="788">
        <v>2</v>
      </c>
      <c r="I271" s="507"/>
    </row>
    <row r="272" spans="1:9" ht="14.25" customHeight="1">
      <c r="A272" s="337">
        <v>35</v>
      </c>
      <c r="B272" s="845" t="s">
        <v>147</v>
      </c>
      <c r="C272" s="227">
        <f>D272</f>
        <v>10</v>
      </c>
      <c r="D272" s="421">
        <f>E272+F272+G272+H272+I272</f>
        <v>10</v>
      </c>
      <c r="E272" s="199"/>
      <c r="F272" s="199"/>
      <c r="G272" s="199"/>
      <c r="H272" s="200">
        <v>10</v>
      </c>
      <c r="I272" s="226"/>
    </row>
    <row r="273" spans="1:9" ht="14.25" customHeight="1">
      <c r="A273" s="338">
        <v>36</v>
      </c>
      <c r="B273" s="851" t="s">
        <v>148</v>
      </c>
      <c r="C273" s="227">
        <f aca="true" t="shared" si="41" ref="C273:C311">D273</f>
        <v>10</v>
      </c>
      <c r="D273" s="421">
        <f aca="true" t="shared" si="42" ref="D273:D311">E273+F273+G273+H273+I273</f>
        <v>10</v>
      </c>
      <c r="E273" s="199"/>
      <c r="F273" s="199"/>
      <c r="G273" s="199"/>
      <c r="H273" s="200">
        <v>10</v>
      </c>
      <c r="I273" s="226"/>
    </row>
    <row r="274" spans="1:9" ht="14.25" customHeight="1">
      <c r="A274" s="338">
        <v>37</v>
      </c>
      <c r="B274" s="845" t="s">
        <v>325</v>
      </c>
      <c r="C274" s="227">
        <f t="shared" si="41"/>
        <v>7</v>
      </c>
      <c r="D274" s="421">
        <f t="shared" si="42"/>
        <v>7</v>
      </c>
      <c r="E274" s="199"/>
      <c r="F274" s="199"/>
      <c r="G274" s="199"/>
      <c r="H274" s="200">
        <v>7</v>
      </c>
      <c r="I274" s="226"/>
    </row>
    <row r="275" spans="1:9" ht="14.25" customHeight="1">
      <c r="A275" s="338">
        <v>38</v>
      </c>
      <c r="B275" s="838" t="s">
        <v>326</v>
      </c>
      <c r="C275" s="227">
        <f t="shared" si="41"/>
        <v>10</v>
      </c>
      <c r="D275" s="421">
        <f t="shared" si="42"/>
        <v>10</v>
      </c>
      <c r="E275" s="199"/>
      <c r="F275" s="199"/>
      <c r="G275" s="199"/>
      <c r="H275" s="479">
        <v>10</v>
      </c>
      <c r="I275" s="226"/>
    </row>
    <row r="276" spans="1:9" ht="14.25" customHeight="1">
      <c r="A276" s="338">
        <v>39</v>
      </c>
      <c r="B276" s="838" t="s">
        <v>327</v>
      </c>
      <c r="C276" s="227">
        <f t="shared" si="41"/>
        <v>10</v>
      </c>
      <c r="D276" s="421">
        <f t="shared" si="42"/>
        <v>10</v>
      </c>
      <c r="E276" s="199"/>
      <c r="F276" s="199"/>
      <c r="G276" s="199"/>
      <c r="H276" s="479">
        <v>10</v>
      </c>
      <c r="I276" s="226"/>
    </row>
    <row r="277" spans="1:9" ht="14.25" customHeight="1">
      <c r="A277" s="337">
        <v>40</v>
      </c>
      <c r="B277" s="838" t="s">
        <v>328</v>
      </c>
      <c r="C277" s="227">
        <f t="shared" si="41"/>
        <v>4</v>
      </c>
      <c r="D277" s="421">
        <f t="shared" si="42"/>
        <v>4</v>
      </c>
      <c r="E277" s="199"/>
      <c r="F277" s="199"/>
      <c r="G277" s="199"/>
      <c r="H277" s="479">
        <v>4</v>
      </c>
      <c r="I277" s="226"/>
    </row>
    <row r="278" spans="1:9" ht="14.25" customHeight="1">
      <c r="A278" s="338">
        <v>41</v>
      </c>
      <c r="B278" s="841" t="s">
        <v>329</v>
      </c>
      <c r="C278" s="227">
        <f t="shared" si="41"/>
        <v>116</v>
      </c>
      <c r="D278" s="421">
        <f t="shared" si="42"/>
        <v>116</v>
      </c>
      <c r="E278" s="199"/>
      <c r="F278" s="199"/>
      <c r="G278" s="199"/>
      <c r="H278" s="477">
        <v>116</v>
      </c>
      <c r="I278" s="226"/>
    </row>
    <row r="279" spans="1:9" ht="12.75" customHeight="1">
      <c r="A279" s="338">
        <v>42</v>
      </c>
      <c r="B279" s="843" t="s">
        <v>330</v>
      </c>
      <c r="C279" s="227">
        <f t="shared" si="41"/>
        <v>79</v>
      </c>
      <c r="D279" s="421">
        <f t="shared" si="42"/>
        <v>79</v>
      </c>
      <c r="E279" s="199"/>
      <c r="F279" s="199"/>
      <c r="G279" s="199"/>
      <c r="H279" s="477">
        <v>79</v>
      </c>
      <c r="I279" s="226"/>
    </row>
    <row r="280" spans="1:9" ht="14.25" customHeight="1">
      <c r="A280" s="338">
        <v>43</v>
      </c>
      <c r="B280" s="841" t="s">
        <v>331</v>
      </c>
      <c r="C280" s="227">
        <f t="shared" si="41"/>
        <v>6</v>
      </c>
      <c r="D280" s="421">
        <f t="shared" si="42"/>
        <v>6</v>
      </c>
      <c r="E280" s="199"/>
      <c r="F280" s="199"/>
      <c r="G280" s="199"/>
      <c r="H280" s="227">
        <v>6</v>
      </c>
      <c r="I280" s="226"/>
    </row>
    <row r="281" spans="1:9" ht="14.25" customHeight="1">
      <c r="A281" s="338">
        <v>44</v>
      </c>
      <c r="B281" s="842" t="s">
        <v>332</v>
      </c>
      <c r="C281" s="227">
        <f t="shared" si="41"/>
        <v>24</v>
      </c>
      <c r="D281" s="421">
        <f t="shared" si="42"/>
        <v>24</v>
      </c>
      <c r="E281" s="199"/>
      <c r="F281" s="199"/>
      <c r="G281" s="199"/>
      <c r="H281" s="478">
        <v>24</v>
      </c>
      <c r="I281" s="226"/>
    </row>
    <row r="282" spans="1:9" ht="14.25" customHeight="1">
      <c r="A282" s="338">
        <v>45</v>
      </c>
      <c r="B282" s="852" t="s">
        <v>149</v>
      </c>
      <c r="C282" s="227">
        <f t="shared" si="41"/>
        <v>10</v>
      </c>
      <c r="D282" s="421">
        <f t="shared" si="42"/>
        <v>10</v>
      </c>
      <c r="E282" s="199"/>
      <c r="F282" s="199"/>
      <c r="G282" s="199"/>
      <c r="H282" s="478">
        <v>10</v>
      </c>
      <c r="I282" s="226"/>
    </row>
    <row r="283" spans="1:9" ht="12.75">
      <c r="A283" s="338">
        <v>46</v>
      </c>
      <c r="B283" s="838" t="s">
        <v>333</v>
      </c>
      <c r="C283" s="227">
        <f t="shared" si="41"/>
        <v>162</v>
      </c>
      <c r="D283" s="421">
        <f t="shared" si="42"/>
        <v>162</v>
      </c>
      <c r="E283" s="199"/>
      <c r="F283" s="199"/>
      <c r="G283" s="199"/>
      <c r="H283" s="479">
        <v>162</v>
      </c>
      <c r="I283" s="226"/>
    </row>
    <row r="284" spans="1:9" ht="14.25" customHeight="1">
      <c r="A284" s="338">
        <v>47</v>
      </c>
      <c r="B284" s="851" t="s">
        <v>150</v>
      </c>
      <c r="C284" s="227">
        <f t="shared" si="41"/>
        <v>162</v>
      </c>
      <c r="D284" s="421">
        <f t="shared" si="42"/>
        <v>162</v>
      </c>
      <c r="E284" s="199"/>
      <c r="F284" s="199"/>
      <c r="G284" s="199"/>
      <c r="H284" s="478">
        <v>162</v>
      </c>
      <c r="I284" s="226"/>
    </row>
    <row r="285" spans="1:9" ht="14.25" customHeight="1">
      <c r="A285" s="338">
        <v>48</v>
      </c>
      <c r="B285" s="841" t="s">
        <v>334</v>
      </c>
      <c r="C285" s="227">
        <f t="shared" si="41"/>
        <v>10</v>
      </c>
      <c r="D285" s="421">
        <f t="shared" si="42"/>
        <v>10</v>
      </c>
      <c r="E285" s="199"/>
      <c r="F285" s="199"/>
      <c r="G285" s="199"/>
      <c r="H285" s="477">
        <v>10</v>
      </c>
      <c r="I285" s="226"/>
    </row>
    <row r="286" spans="1:9" ht="14.25" customHeight="1">
      <c r="A286" s="338">
        <v>49</v>
      </c>
      <c r="B286" s="853" t="s">
        <v>151</v>
      </c>
      <c r="C286" s="227">
        <f t="shared" si="41"/>
        <v>10</v>
      </c>
      <c r="D286" s="421">
        <f t="shared" si="42"/>
        <v>10</v>
      </c>
      <c r="E286" s="199"/>
      <c r="F286" s="199"/>
      <c r="G286" s="199"/>
      <c r="H286" s="478">
        <v>10</v>
      </c>
      <c r="I286" s="226"/>
    </row>
    <row r="287" spans="1:9" ht="14.25" customHeight="1">
      <c r="A287" s="338">
        <v>50</v>
      </c>
      <c r="B287" s="854" t="s">
        <v>335</v>
      </c>
      <c r="C287" s="227">
        <f t="shared" si="41"/>
        <v>44</v>
      </c>
      <c r="D287" s="421">
        <f t="shared" si="42"/>
        <v>44</v>
      </c>
      <c r="E287" s="199"/>
      <c r="F287" s="199"/>
      <c r="G287" s="199"/>
      <c r="H287" s="477">
        <v>44</v>
      </c>
      <c r="I287" s="226"/>
    </row>
    <row r="288" spans="1:9" ht="14.25" customHeight="1">
      <c r="A288" s="338">
        <v>51</v>
      </c>
      <c r="B288" s="853" t="s">
        <v>152</v>
      </c>
      <c r="C288" s="227">
        <f t="shared" si="41"/>
        <v>10</v>
      </c>
      <c r="D288" s="421">
        <f t="shared" si="42"/>
        <v>10</v>
      </c>
      <c r="E288" s="199"/>
      <c r="F288" s="199"/>
      <c r="G288" s="199"/>
      <c r="H288" s="478">
        <v>10</v>
      </c>
      <c r="I288" s="226"/>
    </row>
    <row r="289" spans="1:9" ht="14.25" customHeight="1">
      <c r="A289" s="338">
        <v>52</v>
      </c>
      <c r="B289" s="855" t="s">
        <v>153</v>
      </c>
      <c r="C289" s="227">
        <f t="shared" si="41"/>
        <v>41</v>
      </c>
      <c r="D289" s="421">
        <f t="shared" si="42"/>
        <v>41</v>
      </c>
      <c r="E289" s="199"/>
      <c r="F289" s="199"/>
      <c r="G289" s="199"/>
      <c r="H289" s="478">
        <v>41</v>
      </c>
      <c r="I289" s="226"/>
    </row>
    <row r="290" spans="1:9" ht="14.25" customHeight="1">
      <c r="A290" s="338">
        <v>53</v>
      </c>
      <c r="B290" s="851" t="s">
        <v>154</v>
      </c>
      <c r="C290" s="227">
        <f t="shared" si="41"/>
        <v>10</v>
      </c>
      <c r="D290" s="421">
        <f t="shared" si="42"/>
        <v>10</v>
      </c>
      <c r="E290" s="199"/>
      <c r="F290" s="199"/>
      <c r="G290" s="199"/>
      <c r="H290" s="478">
        <v>10</v>
      </c>
      <c r="I290" s="226"/>
    </row>
    <row r="291" spans="1:9" ht="14.25" customHeight="1">
      <c r="A291" s="331">
        <v>54</v>
      </c>
      <c r="B291" s="856" t="s">
        <v>155</v>
      </c>
      <c r="C291" s="227">
        <f t="shared" si="41"/>
        <v>10</v>
      </c>
      <c r="D291" s="455">
        <f t="shared" si="42"/>
        <v>10</v>
      </c>
      <c r="E291" s="199"/>
      <c r="F291" s="199"/>
      <c r="G291" s="199"/>
      <c r="H291" s="480">
        <v>10</v>
      </c>
      <c r="I291" s="199"/>
    </row>
    <row r="292" spans="1:9" ht="14.25" customHeight="1" thickBot="1">
      <c r="A292" s="355"/>
      <c r="B292" s="881"/>
      <c r="C292" s="258"/>
      <c r="D292" s="258"/>
      <c r="E292" s="264"/>
      <c r="F292" s="264"/>
      <c r="G292" s="264"/>
      <c r="H292" s="504"/>
      <c r="I292" s="264"/>
    </row>
    <row r="293" spans="1:9" ht="14.25" customHeight="1">
      <c r="A293" s="7" t="s">
        <v>33</v>
      </c>
      <c r="B293" s="7"/>
      <c r="C293" s="64" t="s">
        <v>283</v>
      </c>
      <c r="D293" s="64" t="s">
        <v>283</v>
      </c>
      <c r="E293" s="64" t="s">
        <v>43</v>
      </c>
      <c r="F293" s="64" t="s">
        <v>524</v>
      </c>
      <c r="G293" s="138"/>
      <c r="H293" s="79"/>
      <c r="I293" s="64"/>
    </row>
    <row r="294" spans="1:9" ht="14.25" customHeight="1">
      <c r="A294" s="9" t="s">
        <v>0</v>
      </c>
      <c r="B294" s="45" t="s">
        <v>3</v>
      </c>
      <c r="C294" s="10" t="s">
        <v>522</v>
      </c>
      <c r="D294" s="65" t="s">
        <v>284</v>
      </c>
      <c r="E294" s="65" t="s">
        <v>1</v>
      </c>
      <c r="F294" s="65" t="s">
        <v>525</v>
      </c>
      <c r="G294" s="80" t="s">
        <v>28</v>
      </c>
      <c r="H294" s="80" t="s">
        <v>29</v>
      </c>
      <c r="I294" s="65" t="s">
        <v>58</v>
      </c>
    </row>
    <row r="295" spans="1:9" ht="14.25" customHeight="1" thickBot="1">
      <c r="A295" s="18"/>
      <c r="B295" s="46"/>
      <c r="C295" s="66"/>
      <c r="D295" s="66"/>
      <c r="E295" s="66" t="s">
        <v>2</v>
      </c>
      <c r="F295" s="66"/>
      <c r="G295" s="139" t="s">
        <v>60</v>
      </c>
      <c r="H295" s="139" t="s">
        <v>30</v>
      </c>
      <c r="I295" s="66" t="s">
        <v>59</v>
      </c>
    </row>
    <row r="296" spans="1:9" ht="14.25" customHeight="1" thickBot="1">
      <c r="A296" s="12"/>
      <c r="B296" s="61"/>
      <c r="C296" s="7">
        <v>1</v>
      </c>
      <c r="D296" s="438" t="s">
        <v>285</v>
      </c>
      <c r="E296" s="13">
        <v>3</v>
      </c>
      <c r="F296" s="13">
        <v>4</v>
      </c>
      <c r="G296" s="14">
        <v>5</v>
      </c>
      <c r="H296" s="15">
        <v>6</v>
      </c>
      <c r="I296" s="15">
        <v>7</v>
      </c>
    </row>
    <row r="297" spans="1:9" ht="14.25" customHeight="1">
      <c r="A297" s="338">
        <v>55</v>
      </c>
      <c r="B297" s="851" t="s">
        <v>156</v>
      </c>
      <c r="C297" s="227">
        <f t="shared" si="41"/>
        <v>5</v>
      </c>
      <c r="D297" s="421">
        <f t="shared" si="42"/>
        <v>5</v>
      </c>
      <c r="E297" s="199"/>
      <c r="F297" s="199"/>
      <c r="G297" s="199"/>
      <c r="H297" s="478">
        <v>5</v>
      </c>
      <c r="I297" s="226"/>
    </row>
    <row r="298" spans="1:9" ht="14.25" customHeight="1">
      <c r="A298" s="338">
        <v>56</v>
      </c>
      <c r="B298" s="841" t="s">
        <v>336</v>
      </c>
      <c r="C298" s="227">
        <f t="shared" si="41"/>
        <v>5</v>
      </c>
      <c r="D298" s="421">
        <f t="shared" si="42"/>
        <v>5</v>
      </c>
      <c r="E298" s="199"/>
      <c r="F298" s="199"/>
      <c r="G298" s="199"/>
      <c r="H298" s="477">
        <v>5</v>
      </c>
      <c r="I298" s="226"/>
    </row>
    <row r="299" spans="1:9" ht="14.25" customHeight="1">
      <c r="A299" s="338">
        <v>57</v>
      </c>
      <c r="B299" s="855" t="s">
        <v>157</v>
      </c>
      <c r="C299" s="227">
        <f t="shared" si="41"/>
        <v>10</v>
      </c>
      <c r="D299" s="421">
        <f t="shared" si="42"/>
        <v>10</v>
      </c>
      <c r="E299" s="199"/>
      <c r="F299" s="199"/>
      <c r="G299" s="199"/>
      <c r="H299" s="478">
        <v>10</v>
      </c>
      <c r="I299" s="226"/>
    </row>
    <row r="300" spans="1:9" ht="14.25" customHeight="1">
      <c r="A300" s="338">
        <v>58</v>
      </c>
      <c r="B300" s="841" t="s">
        <v>337</v>
      </c>
      <c r="C300" s="227">
        <f t="shared" si="41"/>
        <v>4</v>
      </c>
      <c r="D300" s="421">
        <f t="shared" si="42"/>
        <v>4</v>
      </c>
      <c r="E300" s="199"/>
      <c r="F300" s="199"/>
      <c r="G300" s="199"/>
      <c r="H300" s="477">
        <v>4</v>
      </c>
      <c r="I300" s="226"/>
    </row>
    <row r="301" spans="1:9" ht="14.25" customHeight="1">
      <c r="A301" s="338">
        <v>59</v>
      </c>
      <c r="B301" s="853" t="s">
        <v>158</v>
      </c>
      <c r="C301" s="227">
        <f t="shared" si="41"/>
        <v>10</v>
      </c>
      <c r="D301" s="421">
        <f t="shared" si="42"/>
        <v>10</v>
      </c>
      <c r="E301" s="199"/>
      <c r="F301" s="199"/>
      <c r="G301" s="199"/>
      <c r="H301" s="478">
        <v>10</v>
      </c>
      <c r="I301" s="226"/>
    </row>
    <row r="302" spans="1:9" ht="14.25" customHeight="1">
      <c r="A302" s="338">
        <v>60</v>
      </c>
      <c r="B302" s="854" t="s">
        <v>338</v>
      </c>
      <c r="C302" s="227">
        <f t="shared" si="41"/>
        <v>10</v>
      </c>
      <c r="D302" s="421">
        <f t="shared" si="42"/>
        <v>10</v>
      </c>
      <c r="E302" s="199"/>
      <c r="F302" s="199"/>
      <c r="G302" s="199"/>
      <c r="H302" s="477">
        <v>10</v>
      </c>
      <c r="I302" s="226"/>
    </row>
    <row r="303" spans="1:9" ht="14.25" customHeight="1">
      <c r="A303" s="338">
        <v>61</v>
      </c>
      <c r="B303" s="838" t="s">
        <v>339</v>
      </c>
      <c r="C303" s="227">
        <f t="shared" si="41"/>
        <v>19</v>
      </c>
      <c r="D303" s="421">
        <f t="shared" si="42"/>
        <v>19</v>
      </c>
      <c r="E303" s="199"/>
      <c r="F303" s="199"/>
      <c r="G303" s="199"/>
      <c r="H303" s="479">
        <v>19</v>
      </c>
      <c r="I303" s="226"/>
    </row>
    <row r="304" spans="1:9" ht="14.25" customHeight="1">
      <c r="A304" s="338">
        <v>62</v>
      </c>
      <c r="B304" s="841" t="s">
        <v>340</v>
      </c>
      <c r="C304" s="227">
        <f t="shared" si="41"/>
        <v>10</v>
      </c>
      <c r="D304" s="421">
        <f t="shared" si="42"/>
        <v>10</v>
      </c>
      <c r="E304" s="199"/>
      <c r="F304" s="199"/>
      <c r="G304" s="199"/>
      <c r="H304" s="477">
        <v>10</v>
      </c>
      <c r="I304" s="226"/>
    </row>
    <row r="305" spans="1:9" ht="14.25" customHeight="1">
      <c r="A305" s="331">
        <v>63</v>
      </c>
      <c r="B305" s="841" t="s">
        <v>341</v>
      </c>
      <c r="C305" s="227">
        <f t="shared" si="41"/>
        <v>10</v>
      </c>
      <c r="D305" s="421">
        <f t="shared" si="42"/>
        <v>10</v>
      </c>
      <c r="E305" s="199"/>
      <c r="F305" s="199"/>
      <c r="G305" s="199"/>
      <c r="H305" s="477">
        <v>10</v>
      </c>
      <c r="I305" s="199"/>
    </row>
    <row r="306" spans="1:9" ht="14.25" customHeight="1">
      <c r="A306" s="144">
        <v>64</v>
      </c>
      <c r="B306" s="838" t="s">
        <v>342</v>
      </c>
      <c r="C306" s="227">
        <f t="shared" si="41"/>
        <v>10</v>
      </c>
      <c r="D306" s="421">
        <f t="shared" si="42"/>
        <v>10</v>
      </c>
      <c r="E306" s="195"/>
      <c r="F306" s="195"/>
      <c r="G306" s="195"/>
      <c r="H306" s="479">
        <v>10</v>
      </c>
      <c r="I306" s="195"/>
    </row>
    <row r="307" spans="1:9" ht="14.25" customHeight="1">
      <c r="A307" s="119">
        <v>65</v>
      </c>
      <c r="B307" s="845" t="s">
        <v>343</v>
      </c>
      <c r="C307" s="227">
        <f t="shared" si="41"/>
        <v>10</v>
      </c>
      <c r="D307" s="421">
        <f t="shared" si="42"/>
        <v>10</v>
      </c>
      <c r="E307" s="195"/>
      <c r="F307" s="195"/>
      <c r="G307" s="195"/>
      <c r="H307" s="477">
        <v>10</v>
      </c>
      <c r="I307" s="169"/>
    </row>
    <row r="308" spans="1:9" ht="14.25" customHeight="1">
      <c r="A308" s="144">
        <v>66</v>
      </c>
      <c r="B308" s="851" t="s">
        <v>159</v>
      </c>
      <c r="C308" s="227">
        <f t="shared" si="41"/>
        <v>56</v>
      </c>
      <c r="D308" s="421">
        <f t="shared" si="42"/>
        <v>56</v>
      </c>
      <c r="E308" s="199"/>
      <c r="F308" s="199"/>
      <c r="G308" s="199"/>
      <c r="H308" s="478">
        <v>56</v>
      </c>
      <c r="I308" s="226"/>
    </row>
    <row r="309" spans="1:9" ht="14.25" customHeight="1">
      <c r="A309" s="119">
        <v>67</v>
      </c>
      <c r="B309" s="849" t="s">
        <v>344</v>
      </c>
      <c r="C309" s="227">
        <f t="shared" si="41"/>
        <v>7</v>
      </c>
      <c r="D309" s="421">
        <f t="shared" si="42"/>
        <v>7</v>
      </c>
      <c r="E309" s="199"/>
      <c r="F309" s="199"/>
      <c r="G309" s="199"/>
      <c r="H309" s="478">
        <v>7</v>
      </c>
      <c r="I309" s="226"/>
    </row>
    <row r="310" spans="1:9" ht="14.25" customHeight="1">
      <c r="A310" s="144">
        <v>68</v>
      </c>
      <c r="B310" s="838" t="s">
        <v>345</v>
      </c>
      <c r="C310" s="227">
        <f t="shared" si="41"/>
        <v>10</v>
      </c>
      <c r="D310" s="421">
        <f t="shared" si="42"/>
        <v>10</v>
      </c>
      <c r="E310" s="199"/>
      <c r="F310" s="199"/>
      <c r="G310" s="199"/>
      <c r="H310" s="479">
        <v>10</v>
      </c>
      <c r="I310" s="226"/>
    </row>
    <row r="311" spans="1:9" ht="14.25" customHeight="1">
      <c r="A311" s="119">
        <v>69</v>
      </c>
      <c r="B311" s="853" t="s">
        <v>160</v>
      </c>
      <c r="C311" s="227">
        <f t="shared" si="41"/>
        <v>51</v>
      </c>
      <c r="D311" s="421">
        <f t="shared" si="42"/>
        <v>51</v>
      </c>
      <c r="E311" s="199"/>
      <c r="F311" s="199"/>
      <c r="G311" s="199"/>
      <c r="H311" s="478">
        <v>51</v>
      </c>
      <c r="I311" s="226"/>
    </row>
    <row r="312" spans="1:9" ht="14.25" customHeight="1">
      <c r="A312" s="144">
        <v>70</v>
      </c>
      <c r="B312" s="842" t="s">
        <v>346</v>
      </c>
      <c r="C312" s="227">
        <f>D312</f>
        <v>20</v>
      </c>
      <c r="D312" s="421">
        <f>E312+F312+G312+H312+I312</f>
        <v>20</v>
      </c>
      <c r="E312" s="199"/>
      <c r="F312" s="199"/>
      <c r="G312" s="199"/>
      <c r="H312" s="478">
        <v>20</v>
      </c>
      <c r="I312" s="226"/>
    </row>
    <row r="313" spans="1:9" ht="14.25" customHeight="1">
      <c r="A313" s="119">
        <v>71</v>
      </c>
      <c r="B313" s="838" t="s">
        <v>347</v>
      </c>
      <c r="C313" s="227">
        <f aca="true" t="shared" si="43" ref="C313:C350">D313</f>
        <v>10</v>
      </c>
      <c r="D313" s="421">
        <f aca="true" t="shared" si="44" ref="D313:D350">E313+F313+G313+H313+I313</f>
        <v>10</v>
      </c>
      <c r="E313" s="195"/>
      <c r="F313" s="195"/>
      <c r="G313" s="195"/>
      <c r="H313" s="479">
        <v>10</v>
      </c>
      <c r="I313" s="169"/>
    </row>
    <row r="314" spans="1:9" ht="14.25" customHeight="1">
      <c r="A314" s="621">
        <v>72</v>
      </c>
      <c r="B314" s="838" t="s">
        <v>348</v>
      </c>
      <c r="C314" s="227">
        <f t="shared" si="43"/>
        <v>5</v>
      </c>
      <c r="D314" s="421">
        <f t="shared" si="44"/>
        <v>5</v>
      </c>
      <c r="E314" s="199"/>
      <c r="F314" s="199"/>
      <c r="G314" s="199"/>
      <c r="H314" s="789">
        <v>5</v>
      </c>
      <c r="I314" s="226"/>
    </row>
    <row r="315" spans="1:9" ht="14.25" customHeight="1">
      <c r="A315" s="119">
        <v>73</v>
      </c>
      <c r="B315" s="854" t="s">
        <v>349</v>
      </c>
      <c r="C315" s="227">
        <f t="shared" si="43"/>
        <v>10</v>
      </c>
      <c r="D315" s="421">
        <f t="shared" si="44"/>
        <v>10</v>
      </c>
      <c r="E315" s="199"/>
      <c r="F315" s="199"/>
      <c r="G315" s="199"/>
      <c r="H315" s="477">
        <v>10</v>
      </c>
      <c r="I315" s="226"/>
    </row>
    <row r="316" spans="1:9" ht="14.25" customHeight="1">
      <c r="A316" s="144">
        <v>74</v>
      </c>
      <c r="B316" s="843" t="s">
        <v>350</v>
      </c>
      <c r="C316" s="227">
        <f t="shared" si="43"/>
        <v>3</v>
      </c>
      <c r="D316" s="421">
        <f t="shared" si="44"/>
        <v>3</v>
      </c>
      <c r="E316" s="199"/>
      <c r="F316" s="199"/>
      <c r="G316" s="199"/>
      <c r="H316" s="477">
        <v>3</v>
      </c>
      <c r="I316" s="226"/>
    </row>
    <row r="317" spans="1:9" ht="14.25" customHeight="1">
      <c r="A317" s="119">
        <v>75</v>
      </c>
      <c r="B317" s="851" t="s">
        <v>161</v>
      </c>
      <c r="C317" s="227">
        <f t="shared" si="43"/>
        <v>4</v>
      </c>
      <c r="D317" s="421">
        <f t="shared" si="44"/>
        <v>4</v>
      </c>
      <c r="E317" s="199"/>
      <c r="F317" s="199"/>
      <c r="G317" s="199"/>
      <c r="H317" s="478">
        <v>4</v>
      </c>
      <c r="I317" s="226"/>
    </row>
    <row r="318" spans="1:9" ht="14.25" customHeight="1">
      <c r="A318" s="144">
        <v>76</v>
      </c>
      <c r="B318" s="841" t="s">
        <v>351</v>
      </c>
      <c r="C318" s="227">
        <f t="shared" si="43"/>
        <v>6</v>
      </c>
      <c r="D318" s="421">
        <f t="shared" si="44"/>
        <v>6</v>
      </c>
      <c r="E318" s="199"/>
      <c r="F318" s="199"/>
      <c r="G318" s="199"/>
      <c r="H318" s="477">
        <v>6</v>
      </c>
      <c r="I318" s="226"/>
    </row>
    <row r="319" spans="1:9" ht="14.25" customHeight="1">
      <c r="A319" s="621">
        <v>77</v>
      </c>
      <c r="B319" s="853" t="s">
        <v>162</v>
      </c>
      <c r="C319" s="227">
        <f t="shared" si="43"/>
        <v>252</v>
      </c>
      <c r="D319" s="421">
        <f t="shared" si="44"/>
        <v>252</v>
      </c>
      <c r="E319" s="199"/>
      <c r="F319" s="199"/>
      <c r="G319" s="199"/>
      <c r="H319" s="790">
        <v>252</v>
      </c>
      <c r="I319" s="226"/>
    </row>
    <row r="320" spans="1:9" ht="14.25" customHeight="1">
      <c r="A320" s="144">
        <v>78</v>
      </c>
      <c r="B320" s="853" t="s">
        <v>163</v>
      </c>
      <c r="C320" s="227">
        <f t="shared" si="43"/>
        <v>10</v>
      </c>
      <c r="D320" s="421">
        <f t="shared" si="44"/>
        <v>10</v>
      </c>
      <c r="E320" s="199"/>
      <c r="F320" s="199"/>
      <c r="G320" s="199"/>
      <c r="H320" s="478">
        <v>10</v>
      </c>
      <c r="I320" s="226"/>
    </row>
    <row r="321" spans="1:9" ht="14.25" customHeight="1">
      <c r="A321" s="119">
        <v>79</v>
      </c>
      <c r="B321" s="851" t="s">
        <v>164</v>
      </c>
      <c r="C321" s="227">
        <f t="shared" si="43"/>
        <v>10</v>
      </c>
      <c r="D321" s="421">
        <f t="shared" si="44"/>
        <v>10</v>
      </c>
      <c r="E321" s="199"/>
      <c r="F321" s="199"/>
      <c r="G321" s="199"/>
      <c r="H321" s="478">
        <v>10</v>
      </c>
      <c r="I321" s="226"/>
    </row>
    <row r="322" spans="1:9" ht="14.25" customHeight="1">
      <c r="A322" s="119">
        <v>80</v>
      </c>
      <c r="B322" s="854" t="s">
        <v>352</v>
      </c>
      <c r="C322" s="227">
        <f t="shared" si="43"/>
        <v>10</v>
      </c>
      <c r="D322" s="421">
        <f t="shared" si="44"/>
        <v>10</v>
      </c>
      <c r="E322" s="199"/>
      <c r="F322" s="199"/>
      <c r="G322" s="199"/>
      <c r="H322" s="340">
        <v>10</v>
      </c>
      <c r="I322" s="226"/>
    </row>
    <row r="323" spans="1:9" ht="14.25" customHeight="1">
      <c r="A323" s="144">
        <v>81</v>
      </c>
      <c r="B323" s="851" t="s">
        <v>353</v>
      </c>
      <c r="C323" s="227">
        <f t="shared" si="43"/>
        <v>5</v>
      </c>
      <c r="D323" s="421">
        <f t="shared" si="44"/>
        <v>5</v>
      </c>
      <c r="E323" s="199"/>
      <c r="F323" s="199"/>
      <c r="G323" s="199"/>
      <c r="H323" s="478">
        <v>5</v>
      </c>
      <c r="I323" s="226"/>
    </row>
    <row r="324" spans="1:9" ht="14.25" customHeight="1">
      <c r="A324" s="119">
        <v>82</v>
      </c>
      <c r="B324" s="851" t="s">
        <v>354</v>
      </c>
      <c r="C324" s="227">
        <f t="shared" si="43"/>
        <v>10</v>
      </c>
      <c r="D324" s="421">
        <f t="shared" si="44"/>
        <v>10</v>
      </c>
      <c r="E324" s="199"/>
      <c r="F324" s="199"/>
      <c r="G324" s="199"/>
      <c r="H324" s="478">
        <v>10</v>
      </c>
      <c r="I324" s="226"/>
    </row>
    <row r="325" spans="1:9" ht="14.25" customHeight="1">
      <c r="A325" s="144">
        <v>83</v>
      </c>
      <c r="B325" s="842" t="s">
        <v>355</v>
      </c>
      <c r="C325" s="227">
        <f t="shared" si="43"/>
        <v>19</v>
      </c>
      <c r="D325" s="421">
        <f t="shared" si="44"/>
        <v>19</v>
      </c>
      <c r="E325" s="199"/>
      <c r="F325" s="199"/>
      <c r="G325" s="199"/>
      <c r="H325" s="478">
        <v>19</v>
      </c>
      <c r="I325" s="226"/>
    </row>
    <row r="326" spans="1:9" ht="14.25" customHeight="1">
      <c r="A326" s="119">
        <v>84</v>
      </c>
      <c r="B326" s="851" t="s">
        <v>356</v>
      </c>
      <c r="C326" s="227">
        <f t="shared" si="43"/>
        <v>10</v>
      </c>
      <c r="D326" s="421">
        <f t="shared" si="44"/>
        <v>10</v>
      </c>
      <c r="E326" s="199"/>
      <c r="F326" s="199"/>
      <c r="G326" s="199"/>
      <c r="H326" s="478">
        <v>10</v>
      </c>
      <c r="I326" s="226"/>
    </row>
    <row r="327" spans="1:9" ht="14.25" customHeight="1">
      <c r="A327" s="144">
        <v>85</v>
      </c>
      <c r="B327" s="851" t="s">
        <v>357</v>
      </c>
      <c r="C327" s="227">
        <f t="shared" si="43"/>
        <v>10</v>
      </c>
      <c r="D327" s="421">
        <f t="shared" si="44"/>
        <v>10</v>
      </c>
      <c r="E327" s="229"/>
      <c r="F327" s="229"/>
      <c r="G327" s="229"/>
      <c r="H327" s="478">
        <v>10</v>
      </c>
      <c r="I327" s="230"/>
    </row>
    <row r="328" spans="1:9" ht="14.25" customHeight="1">
      <c r="A328" s="119">
        <v>86</v>
      </c>
      <c r="B328" s="857" t="s">
        <v>358</v>
      </c>
      <c r="C328" s="227">
        <f t="shared" si="43"/>
        <v>10</v>
      </c>
      <c r="D328" s="421">
        <f t="shared" si="44"/>
        <v>10</v>
      </c>
      <c r="E328" s="199"/>
      <c r="F328" s="199"/>
      <c r="G328" s="199"/>
      <c r="H328" s="340">
        <v>10</v>
      </c>
      <c r="I328" s="199"/>
    </row>
    <row r="329" spans="1:9" ht="14.25" customHeight="1">
      <c r="A329" s="144">
        <v>87</v>
      </c>
      <c r="B329" s="853" t="s">
        <v>359</v>
      </c>
      <c r="C329" s="227">
        <f t="shared" si="43"/>
        <v>10</v>
      </c>
      <c r="D329" s="421">
        <f t="shared" si="44"/>
        <v>10</v>
      </c>
      <c r="E329" s="199"/>
      <c r="F329" s="199"/>
      <c r="G329" s="199"/>
      <c r="H329" s="478">
        <v>10</v>
      </c>
      <c r="I329" s="199"/>
    </row>
    <row r="330" spans="1:9" ht="14.25" customHeight="1">
      <c r="A330" s="119">
        <v>88</v>
      </c>
      <c r="B330" s="853" t="s">
        <v>360</v>
      </c>
      <c r="C330" s="227">
        <f t="shared" si="43"/>
        <v>3</v>
      </c>
      <c r="D330" s="421">
        <f t="shared" si="44"/>
        <v>3</v>
      </c>
      <c r="E330" s="199"/>
      <c r="F330" s="199"/>
      <c r="G330" s="199"/>
      <c r="H330" s="478">
        <v>3</v>
      </c>
      <c r="I330" s="199"/>
    </row>
    <row r="331" spans="1:9" ht="14.25" customHeight="1">
      <c r="A331" s="144">
        <v>89</v>
      </c>
      <c r="B331" s="851" t="s">
        <v>361</v>
      </c>
      <c r="C331" s="227">
        <f t="shared" si="43"/>
        <v>4</v>
      </c>
      <c r="D331" s="421">
        <f t="shared" si="44"/>
        <v>4</v>
      </c>
      <c r="E331" s="199"/>
      <c r="F331" s="199"/>
      <c r="G331" s="199"/>
      <c r="H331" s="478">
        <v>4</v>
      </c>
      <c r="I331" s="199"/>
    </row>
    <row r="332" spans="1:9" ht="14.25" customHeight="1" thickBot="1">
      <c r="A332" s="119">
        <v>90</v>
      </c>
      <c r="B332" s="851" t="s">
        <v>362</v>
      </c>
      <c r="C332" s="164">
        <f t="shared" si="43"/>
        <v>10</v>
      </c>
      <c r="D332" s="421">
        <f t="shared" si="44"/>
        <v>10</v>
      </c>
      <c r="E332" s="199"/>
      <c r="F332" s="199"/>
      <c r="G332" s="199"/>
      <c r="H332" s="340">
        <v>10</v>
      </c>
      <c r="I332" s="199"/>
    </row>
    <row r="333" spans="1:9" ht="14.25" customHeight="1">
      <c r="A333" s="7" t="s">
        <v>33</v>
      </c>
      <c r="B333" s="7"/>
      <c r="C333" s="64" t="s">
        <v>283</v>
      </c>
      <c r="D333" s="64" t="s">
        <v>283</v>
      </c>
      <c r="E333" s="64" t="s">
        <v>43</v>
      </c>
      <c r="F333" s="64" t="s">
        <v>524</v>
      </c>
      <c r="G333" s="138"/>
      <c r="H333" s="79"/>
      <c r="I333" s="64"/>
    </row>
    <row r="334" spans="1:9" ht="14.25" customHeight="1">
      <c r="A334" s="9" t="s">
        <v>0</v>
      </c>
      <c r="B334" s="45" t="s">
        <v>3</v>
      </c>
      <c r="C334" s="10" t="s">
        <v>522</v>
      </c>
      <c r="D334" s="65" t="s">
        <v>284</v>
      </c>
      <c r="E334" s="65" t="s">
        <v>1</v>
      </c>
      <c r="F334" s="65" t="s">
        <v>525</v>
      </c>
      <c r="G334" s="80" t="s">
        <v>28</v>
      </c>
      <c r="H334" s="80" t="s">
        <v>29</v>
      </c>
      <c r="I334" s="65" t="s">
        <v>58</v>
      </c>
    </row>
    <row r="335" spans="1:9" ht="14.25" customHeight="1" thickBot="1">
      <c r="A335" s="18"/>
      <c r="B335" s="46"/>
      <c r="C335" s="66"/>
      <c r="D335" s="66"/>
      <c r="E335" s="66" t="s">
        <v>2</v>
      </c>
      <c r="F335" s="66"/>
      <c r="G335" s="139" t="s">
        <v>60</v>
      </c>
      <c r="H335" s="139" t="s">
        <v>30</v>
      </c>
      <c r="I335" s="66" t="s">
        <v>59</v>
      </c>
    </row>
    <row r="336" spans="1:9" ht="14.25" customHeight="1" thickBot="1">
      <c r="A336" s="12"/>
      <c r="B336" s="61"/>
      <c r="C336" s="8">
        <v>1</v>
      </c>
      <c r="D336" s="438" t="s">
        <v>285</v>
      </c>
      <c r="E336" s="13">
        <v>3</v>
      </c>
      <c r="F336" s="13">
        <v>4</v>
      </c>
      <c r="G336" s="14">
        <v>5</v>
      </c>
      <c r="H336" s="15">
        <v>6</v>
      </c>
      <c r="I336" s="15">
        <v>7</v>
      </c>
    </row>
    <row r="337" spans="1:9" ht="14.25" customHeight="1">
      <c r="A337" s="144">
        <v>91</v>
      </c>
      <c r="B337" s="854" t="s">
        <v>363</v>
      </c>
      <c r="C337" s="227">
        <f>D337</f>
        <v>5</v>
      </c>
      <c r="D337" s="421">
        <f>E337+F337+G337+H337+I337</f>
        <v>5</v>
      </c>
      <c r="E337" s="199"/>
      <c r="F337" s="199"/>
      <c r="G337" s="199"/>
      <c r="H337" s="477">
        <v>5</v>
      </c>
      <c r="I337" s="199"/>
    </row>
    <row r="338" spans="1:9" ht="14.25" customHeight="1">
      <c r="A338" s="119">
        <v>92</v>
      </c>
      <c r="B338" s="841" t="s">
        <v>364</v>
      </c>
      <c r="C338" s="227">
        <f t="shared" si="43"/>
        <v>3</v>
      </c>
      <c r="D338" s="421">
        <f t="shared" si="44"/>
        <v>3</v>
      </c>
      <c r="E338" s="199"/>
      <c r="F338" s="199"/>
      <c r="G338" s="199"/>
      <c r="H338" s="477">
        <v>3</v>
      </c>
      <c r="I338" s="199"/>
    </row>
    <row r="339" spans="1:9" ht="14.25" customHeight="1">
      <c r="A339" s="144">
        <v>93</v>
      </c>
      <c r="B339" s="845" t="s">
        <v>365</v>
      </c>
      <c r="C339" s="227">
        <f t="shared" si="43"/>
        <v>10</v>
      </c>
      <c r="D339" s="421">
        <f t="shared" si="44"/>
        <v>10</v>
      </c>
      <c r="E339" s="199"/>
      <c r="F339" s="199"/>
      <c r="G339" s="199"/>
      <c r="H339" s="478">
        <v>10</v>
      </c>
      <c r="I339" s="199"/>
    </row>
    <row r="340" spans="1:9" ht="14.25" customHeight="1">
      <c r="A340" s="143">
        <v>94</v>
      </c>
      <c r="B340" s="841" t="s">
        <v>366</v>
      </c>
      <c r="C340" s="200">
        <f t="shared" si="43"/>
        <v>159</v>
      </c>
      <c r="D340" s="421">
        <f t="shared" si="44"/>
        <v>159</v>
      </c>
      <c r="E340" s="199"/>
      <c r="F340" s="199"/>
      <c r="G340" s="199"/>
      <c r="H340" s="477">
        <v>159</v>
      </c>
      <c r="I340" s="199"/>
    </row>
    <row r="341" spans="1:9" ht="14.25" customHeight="1">
      <c r="A341" s="132">
        <v>95</v>
      </c>
      <c r="B341" s="841" t="s">
        <v>367</v>
      </c>
      <c r="C341" s="227">
        <f t="shared" si="43"/>
        <v>10</v>
      </c>
      <c r="D341" s="421">
        <f t="shared" si="44"/>
        <v>10</v>
      </c>
      <c r="E341" s="312"/>
      <c r="F341" s="312"/>
      <c r="G341" s="312"/>
      <c r="H341" s="477">
        <v>10</v>
      </c>
      <c r="I341" s="312"/>
    </row>
    <row r="342" spans="1:9" ht="14.25" customHeight="1">
      <c r="A342" s="295">
        <v>96</v>
      </c>
      <c r="B342" s="851" t="s">
        <v>368</v>
      </c>
      <c r="C342" s="227">
        <f t="shared" si="43"/>
        <v>4</v>
      </c>
      <c r="D342" s="421">
        <f t="shared" si="44"/>
        <v>4</v>
      </c>
      <c r="E342" s="312"/>
      <c r="F342" s="312"/>
      <c r="G342" s="312"/>
      <c r="H342" s="478">
        <v>4</v>
      </c>
      <c r="I342" s="312"/>
    </row>
    <row r="343" spans="1:9" ht="14.25" customHeight="1">
      <c r="A343" s="132">
        <v>97</v>
      </c>
      <c r="B343" s="841" t="s">
        <v>369</v>
      </c>
      <c r="C343" s="227">
        <f t="shared" si="43"/>
        <v>10</v>
      </c>
      <c r="D343" s="421">
        <f t="shared" si="44"/>
        <v>10</v>
      </c>
      <c r="E343" s="312"/>
      <c r="F343" s="312"/>
      <c r="G343" s="312"/>
      <c r="H343" s="477">
        <v>10</v>
      </c>
      <c r="I343" s="312"/>
    </row>
    <row r="344" spans="1:9" ht="14.25" customHeight="1">
      <c r="A344" s="295">
        <v>98</v>
      </c>
      <c r="B344" s="843" t="s">
        <v>370</v>
      </c>
      <c r="C344" s="227">
        <f t="shared" si="43"/>
        <v>6</v>
      </c>
      <c r="D344" s="421">
        <f t="shared" si="44"/>
        <v>6</v>
      </c>
      <c r="E344" s="312"/>
      <c r="F344" s="312"/>
      <c r="G344" s="312"/>
      <c r="H344" s="312">
        <v>6</v>
      </c>
      <c r="I344" s="312"/>
    </row>
    <row r="345" spans="1:9" ht="14.25" customHeight="1">
      <c r="A345" s="132">
        <v>100</v>
      </c>
      <c r="B345" s="851" t="s">
        <v>371</v>
      </c>
      <c r="C345" s="227">
        <f t="shared" si="43"/>
        <v>8</v>
      </c>
      <c r="D345" s="421">
        <f t="shared" si="44"/>
        <v>8</v>
      </c>
      <c r="E345" s="312"/>
      <c r="F345" s="312"/>
      <c r="G345" s="312"/>
      <c r="H345" s="478">
        <v>8</v>
      </c>
      <c r="I345" s="312"/>
    </row>
    <row r="346" spans="1:9" ht="14.25" customHeight="1">
      <c r="A346" s="328">
        <v>101</v>
      </c>
      <c r="B346" s="838" t="s">
        <v>372</v>
      </c>
      <c r="C346" s="227">
        <f t="shared" si="43"/>
        <v>7</v>
      </c>
      <c r="D346" s="421">
        <f t="shared" si="44"/>
        <v>7</v>
      </c>
      <c r="E346" s="312"/>
      <c r="F346" s="312"/>
      <c r="G346" s="312"/>
      <c r="H346" s="479">
        <v>7</v>
      </c>
      <c r="I346" s="312"/>
    </row>
    <row r="347" spans="1:9" ht="14.25" customHeight="1">
      <c r="A347" s="295">
        <v>102</v>
      </c>
      <c r="B347" s="467" t="s">
        <v>373</v>
      </c>
      <c r="C347" s="227">
        <f t="shared" si="43"/>
        <v>42</v>
      </c>
      <c r="D347" s="421">
        <f t="shared" si="44"/>
        <v>42</v>
      </c>
      <c r="E347" s="312"/>
      <c r="F347" s="312"/>
      <c r="G347" s="312"/>
      <c r="H347" s="478">
        <v>42</v>
      </c>
      <c r="I347" s="312"/>
    </row>
    <row r="348" spans="1:9" ht="14.25" customHeight="1">
      <c r="A348" s="132">
        <v>103</v>
      </c>
      <c r="B348" s="851" t="s">
        <v>374</v>
      </c>
      <c r="C348" s="227">
        <f t="shared" si="43"/>
        <v>4</v>
      </c>
      <c r="D348" s="421">
        <f t="shared" si="44"/>
        <v>4</v>
      </c>
      <c r="E348" s="312"/>
      <c r="F348" s="312"/>
      <c r="G348" s="312"/>
      <c r="H348" s="478">
        <v>4</v>
      </c>
      <c r="I348" s="312"/>
    </row>
    <row r="349" spans="1:9" ht="14.25" customHeight="1">
      <c r="A349" s="132">
        <v>104</v>
      </c>
      <c r="B349" s="841" t="s">
        <v>375</v>
      </c>
      <c r="C349" s="227">
        <f t="shared" si="43"/>
        <v>10</v>
      </c>
      <c r="D349" s="421">
        <f t="shared" si="44"/>
        <v>10</v>
      </c>
      <c r="E349" s="312"/>
      <c r="F349" s="312"/>
      <c r="G349" s="312"/>
      <c r="H349" s="477">
        <v>10</v>
      </c>
      <c r="I349" s="312"/>
    </row>
    <row r="350" spans="1:9" ht="14.25" customHeight="1">
      <c r="A350" s="132">
        <v>105</v>
      </c>
      <c r="B350" s="854" t="s">
        <v>376</v>
      </c>
      <c r="C350" s="227">
        <f t="shared" si="43"/>
        <v>22</v>
      </c>
      <c r="D350" s="421">
        <f t="shared" si="44"/>
        <v>22</v>
      </c>
      <c r="E350" s="312"/>
      <c r="F350" s="312"/>
      <c r="G350" s="312"/>
      <c r="H350" s="477">
        <v>22</v>
      </c>
      <c r="I350" s="312"/>
    </row>
    <row r="351" spans="1:9" ht="14.25" customHeight="1">
      <c r="A351" s="132">
        <v>106</v>
      </c>
      <c r="B351" s="838" t="s">
        <v>377</v>
      </c>
      <c r="C351" s="312">
        <f>D351</f>
        <v>10</v>
      </c>
      <c r="D351" s="602">
        <f>E351+F351+G351+H351+I351</f>
        <v>10</v>
      </c>
      <c r="E351" s="341"/>
      <c r="F351" s="341"/>
      <c r="G351" s="341"/>
      <c r="H351" s="479">
        <v>10</v>
      </c>
      <c r="I351" s="341"/>
    </row>
    <row r="352" spans="1:9" ht="14.25" customHeight="1">
      <c r="A352" s="132">
        <v>107</v>
      </c>
      <c r="B352" s="841" t="s">
        <v>378</v>
      </c>
      <c r="C352" s="312">
        <f aca="true" t="shared" si="45" ref="C352:C395">D352</f>
        <v>38</v>
      </c>
      <c r="D352" s="602">
        <f aca="true" t="shared" si="46" ref="D352:D395">E352+F352+G352+H352+I352</f>
        <v>38</v>
      </c>
      <c r="E352" s="312"/>
      <c r="F352" s="312"/>
      <c r="G352" s="312"/>
      <c r="H352" s="477">
        <v>38</v>
      </c>
      <c r="I352" s="312"/>
    </row>
    <row r="353" spans="1:9" ht="14.25" customHeight="1">
      <c r="A353" s="292">
        <v>108</v>
      </c>
      <c r="B353" s="853" t="s">
        <v>379</v>
      </c>
      <c r="C353" s="312">
        <f t="shared" si="45"/>
        <v>10</v>
      </c>
      <c r="D353" s="602">
        <f t="shared" si="46"/>
        <v>10</v>
      </c>
      <c r="E353" s="342"/>
      <c r="F353" s="342"/>
      <c r="G353" s="342"/>
      <c r="H353" s="478">
        <v>10</v>
      </c>
      <c r="I353" s="342"/>
    </row>
    <row r="354" spans="1:9" ht="14.25" customHeight="1">
      <c r="A354" s="295">
        <v>109</v>
      </c>
      <c r="B354" s="841" t="s">
        <v>380</v>
      </c>
      <c r="C354" s="312">
        <f t="shared" si="45"/>
        <v>10</v>
      </c>
      <c r="D354" s="602">
        <f t="shared" si="46"/>
        <v>10</v>
      </c>
      <c r="E354" s="312"/>
      <c r="F354" s="312"/>
      <c r="G354" s="312"/>
      <c r="H354" s="477">
        <v>10</v>
      </c>
      <c r="I354" s="312"/>
    </row>
    <row r="355" spans="1:9" ht="14.25" customHeight="1">
      <c r="A355" s="295">
        <v>110</v>
      </c>
      <c r="B355" s="841" t="s">
        <v>381</v>
      </c>
      <c r="C355" s="312">
        <f t="shared" si="45"/>
        <v>10</v>
      </c>
      <c r="D355" s="602">
        <f t="shared" si="46"/>
        <v>10</v>
      </c>
      <c r="E355" s="312"/>
      <c r="F355" s="312"/>
      <c r="G355" s="312"/>
      <c r="H355" s="477">
        <v>10</v>
      </c>
      <c r="I355" s="312"/>
    </row>
    <row r="356" spans="1:9" ht="14.25" customHeight="1">
      <c r="A356" s="295">
        <v>110</v>
      </c>
      <c r="B356" s="841" t="s">
        <v>382</v>
      </c>
      <c r="C356" s="312">
        <f t="shared" si="45"/>
        <v>10</v>
      </c>
      <c r="D356" s="602">
        <f t="shared" si="46"/>
        <v>10</v>
      </c>
      <c r="E356" s="312"/>
      <c r="F356" s="312"/>
      <c r="G356" s="312"/>
      <c r="H356" s="477">
        <v>10</v>
      </c>
      <c r="I356" s="312"/>
    </row>
    <row r="357" spans="1:9" ht="14.25" customHeight="1">
      <c r="A357" s="295">
        <v>111</v>
      </c>
      <c r="B357" s="843" t="s">
        <v>383</v>
      </c>
      <c r="C357" s="312">
        <f t="shared" si="45"/>
        <v>10</v>
      </c>
      <c r="D357" s="602">
        <f t="shared" si="46"/>
        <v>10</v>
      </c>
      <c r="E357" s="312"/>
      <c r="F357" s="312"/>
      <c r="G357" s="312"/>
      <c r="H357" s="477">
        <v>10</v>
      </c>
      <c r="I357" s="312"/>
    </row>
    <row r="358" spans="1:9" ht="14.25" customHeight="1">
      <c r="A358" s="295">
        <v>112</v>
      </c>
      <c r="B358" s="841" t="s">
        <v>384</v>
      </c>
      <c r="C358" s="312">
        <f t="shared" si="45"/>
        <v>4</v>
      </c>
      <c r="D358" s="602">
        <f t="shared" si="46"/>
        <v>4</v>
      </c>
      <c r="E358" s="312"/>
      <c r="F358" s="312"/>
      <c r="G358" s="312"/>
      <c r="H358" s="477">
        <v>4</v>
      </c>
      <c r="I358" s="312"/>
    </row>
    <row r="359" spans="1:9" ht="14.25" customHeight="1">
      <c r="A359" s="692">
        <v>113</v>
      </c>
      <c r="B359" s="841" t="s">
        <v>385</v>
      </c>
      <c r="C359" s="312">
        <f t="shared" si="45"/>
        <v>13</v>
      </c>
      <c r="D359" s="602">
        <f t="shared" si="46"/>
        <v>13</v>
      </c>
      <c r="E359" s="312"/>
      <c r="F359" s="312"/>
      <c r="G359" s="312"/>
      <c r="H359" s="791">
        <v>13</v>
      </c>
      <c r="I359" s="507"/>
    </row>
    <row r="360" spans="1:9" ht="14.25" customHeight="1">
      <c r="A360" s="295">
        <v>114</v>
      </c>
      <c r="B360" s="467" t="s">
        <v>386</v>
      </c>
      <c r="C360" s="312">
        <f t="shared" si="45"/>
        <v>10</v>
      </c>
      <c r="D360" s="602">
        <f t="shared" si="46"/>
        <v>10</v>
      </c>
      <c r="E360" s="312"/>
      <c r="F360" s="312"/>
      <c r="G360" s="312"/>
      <c r="H360" s="480">
        <v>10</v>
      </c>
      <c r="I360" s="312"/>
    </row>
    <row r="361" spans="1:9" ht="14.25" customHeight="1">
      <c r="A361" s="295">
        <v>115</v>
      </c>
      <c r="B361" s="464" t="s">
        <v>387</v>
      </c>
      <c r="C361" s="312">
        <f t="shared" si="45"/>
        <v>10</v>
      </c>
      <c r="D361" s="602">
        <f t="shared" si="46"/>
        <v>10</v>
      </c>
      <c r="E361" s="312"/>
      <c r="F361" s="312"/>
      <c r="G361" s="312"/>
      <c r="H361" s="481">
        <v>10</v>
      </c>
      <c r="I361" s="312"/>
    </row>
    <row r="362" spans="1:9" ht="14.25" customHeight="1">
      <c r="A362" s="295">
        <v>116</v>
      </c>
      <c r="B362" s="468" t="s">
        <v>388</v>
      </c>
      <c r="C362" s="312">
        <f t="shared" si="45"/>
        <v>10</v>
      </c>
      <c r="D362" s="602">
        <f t="shared" si="46"/>
        <v>10</v>
      </c>
      <c r="E362" s="312"/>
      <c r="F362" s="312"/>
      <c r="G362" s="312"/>
      <c r="H362" s="477">
        <v>10</v>
      </c>
      <c r="I362" s="312"/>
    </row>
    <row r="363" spans="1:9" ht="14.25" customHeight="1">
      <c r="A363" s="295">
        <v>117</v>
      </c>
      <c r="B363" s="468" t="s">
        <v>389</v>
      </c>
      <c r="C363" s="312">
        <f t="shared" si="45"/>
        <v>3</v>
      </c>
      <c r="D363" s="602">
        <f t="shared" si="46"/>
        <v>3</v>
      </c>
      <c r="E363" s="312"/>
      <c r="F363" s="312"/>
      <c r="G363" s="312"/>
      <c r="H363" s="477">
        <v>3</v>
      </c>
      <c r="I363" s="312"/>
    </row>
    <row r="364" spans="1:9" ht="14.25" customHeight="1">
      <c r="A364" s="295">
        <v>118</v>
      </c>
      <c r="B364" s="464" t="s">
        <v>390</v>
      </c>
      <c r="C364" s="312">
        <f t="shared" si="45"/>
        <v>7</v>
      </c>
      <c r="D364" s="602">
        <f t="shared" si="46"/>
        <v>7</v>
      </c>
      <c r="E364" s="312"/>
      <c r="F364" s="312"/>
      <c r="G364" s="312"/>
      <c r="H364" s="479">
        <v>7</v>
      </c>
      <c r="I364" s="312"/>
    </row>
    <row r="365" spans="1:9" ht="14.25" customHeight="1">
      <c r="A365" s="295">
        <v>119</v>
      </c>
      <c r="B365" s="464" t="s">
        <v>391</v>
      </c>
      <c r="C365" s="312">
        <f t="shared" si="45"/>
        <v>4</v>
      </c>
      <c r="D365" s="602">
        <f t="shared" si="46"/>
        <v>4</v>
      </c>
      <c r="E365" s="312"/>
      <c r="F365" s="312"/>
      <c r="G365" s="312"/>
      <c r="H365" s="479">
        <v>4</v>
      </c>
      <c r="I365" s="312"/>
    </row>
    <row r="366" spans="1:9" ht="14.25" customHeight="1">
      <c r="A366" s="295">
        <v>120</v>
      </c>
      <c r="B366" s="469" t="s">
        <v>392</v>
      </c>
      <c r="C366" s="312">
        <f t="shared" si="45"/>
        <v>9</v>
      </c>
      <c r="D366" s="602">
        <f t="shared" si="46"/>
        <v>9</v>
      </c>
      <c r="E366" s="312"/>
      <c r="F366" s="312"/>
      <c r="G366" s="312"/>
      <c r="H366" s="482">
        <v>9</v>
      </c>
      <c r="I366" s="312"/>
    </row>
    <row r="367" spans="1:9" ht="14.25" customHeight="1">
      <c r="A367" s="295">
        <v>121</v>
      </c>
      <c r="B367" s="464" t="s">
        <v>393</v>
      </c>
      <c r="C367" s="312">
        <f t="shared" si="45"/>
        <v>10</v>
      </c>
      <c r="D367" s="602">
        <f t="shared" si="46"/>
        <v>10</v>
      </c>
      <c r="E367" s="312"/>
      <c r="F367" s="312"/>
      <c r="G367" s="312"/>
      <c r="H367" s="481">
        <v>10</v>
      </c>
      <c r="I367" s="312"/>
    </row>
    <row r="368" spans="1:9" ht="14.25" customHeight="1">
      <c r="A368" s="295">
        <v>122</v>
      </c>
      <c r="B368" s="470" t="s">
        <v>394</v>
      </c>
      <c r="C368" s="312">
        <f t="shared" si="45"/>
        <v>353</v>
      </c>
      <c r="D368" s="602">
        <f t="shared" si="46"/>
        <v>353</v>
      </c>
      <c r="E368" s="312"/>
      <c r="F368" s="312"/>
      <c r="G368" s="312"/>
      <c r="H368" s="480">
        <v>353</v>
      </c>
      <c r="I368" s="312"/>
    </row>
    <row r="369" spans="1:9" ht="14.25" customHeight="1">
      <c r="A369" s="295">
        <v>123</v>
      </c>
      <c r="B369" s="471" t="s">
        <v>395</v>
      </c>
      <c r="C369" s="312">
        <f t="shared" si="45"/>
        <v>10</v>
      </c>
      <c r="D369" s="602">
        <f t="shared" si="46"/>
        <v>10</v>
      </c>
      <c r="E369" s="312"/>
      <c r="F369" s="312"/>
      <c r="G369" s="312"/>
      <c r="H369" s="480">
        <v>10</v>
      </c>
      <c r="I369" s="312"/>
    </row>
    <row r="370" spans="1:9" ht="14.25" customHeight="1">
      <c r="A370" s="295">
        <v>124</v>
      </c>
      <c r="B370" s="470" t="s">
        <v>165</v>
      </c>
      <c r="C370" s="312">
        <f t="shared" si="45"/>
        <v>10</v>
      </c>
      <c r="D370" s="602">
        <f t="shared" si="46"/>
        <v>10</v>
      </c>
      <c r="E370" s="312"/>
      <c r="F370" s="312"/>
      <c r="G370" s="312"/>
      <c r="H370" s="480">
        <v>10</v>
      </c>
      <c r="I370" s="312"/>
    </row>
    <row r="371" spans="1:9" ht="14.25" customHeight="1">
      <c r="A371" s="143">
        <v>125</v>
      </c>
      <c r="B371" s="467" t="s">
        <v>396</v>
      </c>
      <c r="C371" s="746">
        <f t="shared" si="45"/>
        <v>139</v>
      </c>
      <c r="D371" s="602">
        <f t="shared" si="46"/>
        <v>139</v>
      </c>
      <c r="E371" s="312"/>
      <c r="F371" s="312"/>
      <c r="G371" s="312"/>
      <c r="H371" s="480">
        <v>139</v>
      </c>
      <c r="I371" s="312"/>
    </row>
    <row r="372" spans="1:9" ht="14.25" customHeight="1" thickBot="1">
      <c r="A372" s="295">
        <v>126</v>
      </c>
      <c r="B372" s="472" t="s">
        <v>397</v>
      </c>
      <c r="C372" s="342">
        <f t="shared" si="45"/>
        <v>8</v>
      </c>
      <c r="D372" s="602">
        <f t="shared" si="46"/>
        <v>8</v>
      </c>
      <c r="E372" s="312"/>
      <c r="F372" s="312"/>
      <c r="G372" s="312"/>
      <c r="H372" s="483">
        <v>8</v>
      </c>
      <c r="I372" s="312"/>
    </row>
    <row r="373" spans="1:9" ht="14.25" customHeight="1">
      <c r="A373" s="7" t="s">
        <v>33</v>
      </c>
      <c r="B373" s="7"/>
      <c r="C373" s="64" t="s">
        <v>283</v>
      </c>
      <c r="D373" s="64" t="s">
        <v>283</v>
      </c>
      <c r="E373" s="64" t="s">
        <v>43</v>
      </c>
      <c r="F373" s="64" t="s">
        <v>524</v>
      </c>
      <c r="G373" s="138"/>
      <c r="H373" s="79"/>
      <c r="I373" s="64"/>
    </row>
    <row r="374" spans="1:9" ht="14.25" customHeight="1">
      <c r="A374" s="9" t="s">
        <v>0</v>
      </c>
      <c r="B374" s="45" t="s">
        <v>3</v>
      </c>
      <c r="C374" s="10" t="s">
        <v>522</v>
      </c>
      <c r="D374" s="65" t="s">
        <v>284</v>
      </c>
      <c r="E374" s="65" t="s">
        <v>1</v>
      </c>
      <c r="F374" s="65" t="s">
        <v>525</v>
      </c>
      <c r="G374" s="80" t="s">
        <v>28</v>
      </c>
      <c r="H374" s="80" t="s">
        <v>29</v>
      </c>
      <c r="I374" s="65" t="s">
        <v>58</v>
      </c>
    </row>
    <row r="375" spans="1:9" ht="14.25" customHeight="1" thickBot="1">
      <c r="A375" s="18"/>
      <c r="B375" s="46"/>
      <c r="C375" s="66"/>
      <c r="D375" s="66"/>
      <c r="E375" s="66" t="s">
        <v>2</v>
      </c>
      <c r="F375" s="66"/>
      <c r="G375" s="139" t="s">
        <v>60</v>
      </c>
      <c r="H375" s="139" t="s">
        <v>30</v>
      </c>
      <c r="I375" s="66" t="s">
        <v>59</v>
      </c>
    </row>
    <row r="376" spans="1:9" ht="14.25" customHeight="1" thickBot="1">
      <c r="A376" s="12"/>
      <c r="B376" s="61"/>
      <c r="C376" s="15">
        <v>1</v>
      </c>
      <c r="D376" s="438" t="s">
        <v>285</v>
      </c>
      <c r="E376" s="13">
        <v>3</v>
      </c>
      <c r="F376" s="13">
        <v>4</v>
      </c>
      <c r="G376" s="14">
        <v>5</v>
      </c>
      <c r="H376" s="15">
        <v>6</v>
      </c>
      <c r="I376" s="15">
        <v>7</v>
      </c>
    </row>
    <row r="377" spans="1:9" ht="14.25" customHeight="1">
      <c r="A377" s="132">
        <v>127</v>
      </c>
      <c r="B377" s="547" t="s">
        <v>398</v>
      </c>
      <c r="C377" s="341">
        <f>D377</f>
        <v>6</v>
      </c>
      <c r="D377" s="341">
        <f>E377+F377+G377+H377+I377</f>
        <v>6</v>
      </c>
      <c r="E377" s="341"/>
      <c r="F377" s="341"/>
      <c r="G377" s="341"/>
      <c r="H377" s="548">
        <v>6</v>
      </c>
      <c r="I377" s="341"/>
    </row>
    <row r="378" spans="1:9" ht="14.25" customHeight="1">
      <c r="A378" s="295">
        <v>128</v>
      </c>
      <c r="B378" s="471" t="s">
        <v>399</v>
      </c>
      <c r="C378" s="341">
        <f>D378</f>
        <v>5</v>
      </c>
      <c r="D378" s="341">
        <f>E378+F378+G378+H378+I378</f>
        <v>5</v>
      </c>
      <c r="E378" s="312"/>
      <c r="F378" s="312"/>
      <c r="G378" s="312"/>
      <c r="H378" s="480">
        <v>5</v>
      </c>
      <c r="I378" s="312"/>
    </row>
    <row r="379" spans="1:9" ht="14.25" customHeight="1">
      <c r="A379" s="295">
        <v>129</v>
      </c>
      <c r="B379" s="545" t="s">
        <v>513</v>
      </c>
      <c r="C379" s="341">
        <f>D379</f>
        <v>10</v>
      </c>
      <c r="D379" s="341">
        <f>E379+F379+G379+H379+I379</f>
        <v>10</v>
      </c>
      <c r="E379" s="546"/>
      <c r="F379" s="546"/>
      <c r="G379" s="546"/>
      <c r="H379" s="546">
        <v>10</v>
      </c>
      <c r="I379" s="546"/>
    </row>
    <row r="380" spans="1:9" ht="14.25" customHeight="1">
      <c r="A380" s="621">
        <v>130</v>
      </c>
      <c r="B380" s="544" t="s">
        <v>400</v>
      </c>
      <c r="C380" s="341">
        <f t="shared" si="45"/>
        <v>42</v>
      </c>
      <c r="D380" s="341">
        <f t="shared" si="46"/>
        <v>42</v>
      </c>
      <c r="E380" s="341"/>
      <c r="F380" s="341"/>
      <c r="G380" s="341"/>
      <c r="H380" s="792">
        <v>42</v>
      </c>
      <c r="I380" s="538"/>
    </row>
    <row r="381" spans="1:9" ht="14.25" customHeight="1">
      <c r="A381" s="295">
        <v>131</v>
      </c>
      <c r="B381" s="468" t="s">
        <v>401</v>
      </c>
      <c r="C381" s="341">
        <f t="shared" si="45"/>
        <v>10</v>
      </c>
      <c r="D381" s="341">
        <f t="shared" si="46"/>
        <v>10</v>
      </c>
      <c r="E381" s="312"/>
      <c r="F381" s="312"/>
      <c r="G381" s="312"/>
      <c r="H381" s="481">
        <v>10</v>
      </c>
      <c r="I381" s="312"/>
    </row>
    <row r="382" spans="1:9" ht="14.25" customHeight="1">
      <c r="A382" s="295">
        <v>132</v>
      </c>
      <c r="B382" s="471" t="s">
        <v>402</v>
      </c>
      <c r="C382" s="341">
        <f t="shared" si="45"/>
        <v>10</v>
      </c>
      <c r="D382" s="341">
        <f t="shared" si="46"/>
        <v>10</v>
      </c>
      <c r="E382" s="312"/>
      <c r="F382" s="312"/>
      <c r="G382" s="312"/>
      <c r="H382" s="480">
        <v>10</v>
      </c>
      <c r="I382" s="312"/>
    </row>
    <row r="383" spans="1:9" ht="14.25" customHeight="1">
      <c r="A383" s="295">
        <v>133</v>
      </c>
      <c r="B383" s="473" t="s">
        <v>403</v>
      </c>
      <c r="C383" s="341">
        <f t="shared" si="45"/>
        <v>10</v>
      </c>
      <c r="D383" s="341">
        <f t="shared" si="46"/>
        <v>10</v>
      </c>
      <c r="E383" s="312"/>
      <c r="F383" s="312"/>
      <c r="G383" s="312"/>
      <c r="H383" s="483">
        <v>10</v>
      </c>
      <c r="I383" s="312"/>
    </row>
    <row r="384" spans="1:9" ht="14.25" customHeight="1">
      <c r="A384" s="295">
        <v>134</v>
      </c>
      <c r="B384" s="468" t="s">
        <v>404</v>
      </c>
      <c r="C384" s="341">
        <f t="shared" si="45"/>
        <v>5</v>
      </c>
      <c r="D384" s="341">
        <f t="shared" si="46"/>
        <v>5</v>
      </c>
      <c r="E384" s="312"/>
      <c r="F384" s="312"/>
      <c r="G384" s="312"/>
      <c r="H384" s="483">
        <v>5</v>
      </c>
      <c r="I384" s="312"/>
    </row>
    <row r="385" spans="1:9" ht="14.25" customHeight="1">
      <c r="A385" s="295">
        <v>135</v>
      </c>
      <c r="B385" s="471" t="s">
        <v>405</v>
      </c>
      <c r="C385" s="341">
        <f t="shared" si="45"/>
        <v>4</v>
      </c>
      <c r="D385" s="341">
        <f t="shared" si="46"/>
        <v>4</v>
      </c>
      <c r="E385" s="312"/>
      <c r="F385" s="312"/>
      <c r="G385" s="312"/>
      <c r="H385" s="480">
        <v>4</v>
      </c>
      <c r="I385" s="312"/>
    </row>
    <row r="386" spans="1:9" ht="14.25" customHeight="1">
      <c r="A386" s="295">
        <v>136</v>
      </c>
      <c r="B386" s="472" t="s">
        <v>406</v>
      </c>
      <c r="C386" s="341">
        <f t="shared" si="45"/>
        <v>10</v>
      </c>
      <c r="D386" s="341">
        <f t="shared" si="46"/>
        <v>10</v>
      </c>
      <c r="E386" s="312"/>
      <c r="F386" s="312"/>
      <c r="G386" s="312"/>
      <c r="H386" s="483">
        <v>10</v>
      </c>
      <c r="I386" s="312"/>
    </row>
    <row r="387" spans="1:9" ht="14.25" customHeight="1">
      <c r="A387" s="295">
        <v>137</v>
      </c>
      <c r="B387" s="471" t="s">
        <v>407</v>
      </c>
      <c r="C387" s="341">
        <f t="shared" si="45"/>
        <v>10</v>
      </c>
      <c r="D387" s="341">
        <f t="shared" si="46"/>
        <v>10</v>
      </c>
      <c r="E387" s="312"/>
      <c r="F387" s="312"/>
      <c r="G387" s="312"/>
      <c r="H387" s="480">
        <v>10</v>
      </c>
      <c r="I387" s="312"/>
    </row>
    <row r="388" spans="1:9" ht="14.25" customHeight="1">
      <c r="A388" s="295">
        <v>138</v>
      </c>
      <c r="B388" s="474" t="s">
        <v>408</v>
      </c>
      <c r="C388" s="341">
        <f t="shared" si="45"/>
        <v>10</v>
      </c>
      <c r="D388" s="341">
        <f t="shared" si="46"/>
        <v>10</v>
      </c>
      <c r="E388" s="312"/>
      <c r="F388" s="312"/>
      <c r="G388" s="312"/>
      <c r="H388" s="480">
        <v>10</v>
      </c>
      <c r="I388" s="312"/>
    </row>
    <row r="389" spans="1:9" ht="14.25" customHeight="1">
      <c r="A389" s="295">
        <v>139</v>
      </c>
      <c r="B389" s="475" t="s">
        <v>409</v>
      </c>
      <c r="C389" s="341">
        <f t="shared" si="45"/>
        <v>6</v>
      </c>
      <c r="D389" s="341">
        <f t="shared" si="46"/>
        <v>6</v>
      </c>
      <c r="E389" s="312"/>
      <c r="F389" s="312"/>
      <c r="G389" s="312"/>
      <c r="H389" s="482">
        <v>6</v>
      </c>
      <c r="I389" s="312"/>
    </row>
    <row r="390" spans="1:9" ht="14.25" customHeight="1">
      <c r="A390" s="295">
        <v>140</v>
      </c>
      <c r="B390" s="471" t="s">
        <v>410</v>
      </c>
      <c r="C390" s="341">
        <f t="shared" si="45"/>
        <v>10</v>
      </c>
      <c r="D390" s="341">
        <f t="shared" si="46"/>
        <v>10</v>
      </c>
      <c r="E390" s="312"/>
      <c r="F390" s="312"/>
      <c r="G390" s="312"/>
      <c r="H390" s="480">
        <v>10</v>
      </c>
      <c r="I390" s="312"/>
    </row>
    <row r="391" spans="1:9" ht="14.25" customHeight="1">
      <c r="A391" s="295">
        <v>141</v>
      </c>
      <c r="B391" s="476" t="s">
        <v>411</v>
      </c>
      <c r="C391" s="312">
        <f t="shared" si="45"/>
        <v>3</v>
      </c>
      <c r="D391" s="312">
        <f t="shared" si="46"/>
        <v>3</v>
      </c>
      <c r="E391" s="312"/>
      <c r="F391" s="312"/>
      <c r="G391" s="312"/>
      <c r="H391" s="480">
        <v>3</v>
      </c>
      <c r="I391" s="312"/>
    </row>
    <row r="392" spans="1:9" ht="14.25" customHeight="1">
      <c r="A392" s="295">
        <v>152</v>
      </c>
      <c r="B392" s="476" t="s">
        <v>412</v>
      </c>
      <c r="C392" s="341">
        <f t="shared" si="45"/>
        <v>3</v>
      </c>
      <c r="D392" s="341">
        <f t="shared" si="46"/>
        <v>3</v>
      </c>
      <c r="E392" s="312"/>
      <c r="F392" s="312"/>
      <c r="G392" s="312"/>
      <c r="H392" s="480">
        <v>3</v>
      </c>
      <c r="I392" s="312"/>
    </row>
    <row r="393" spans="1:9" ht="14.25" customHeight="1">
      <c r="A393" s="295">
        <v>143</v>
      </c>
      <c r="B393" s="471" t="s">
        <v>413</v>
      </c>
      <c r="C393" s="341">
        <f t="shared" si="45"/>
        <v>3</v>
      </c>
      <c r="D393" s="341">
        <f t="shared" si="46"/>
        <v>3</v>
      </c>
      <c r="E393" s="312"/>
      <c r="F393" s="312"/>
      <c r="G393" s="312"/>
      <c r="H393" s="480">
        <v>3</v>
      </c>
      <c r="I393" s="312"/>
    </row>
    <row r="394" spans="1:9" ht="14.25" customHeight="1">
      <c r="A394" s="292">
        <v>144</v>
      </c>
      <c r="B394" s="550" t="s">
        <v>414</v>
      </c>
      <c r="C394" s="312">
        <f t="shared" si="45"/>
        <v>14</v>
      </c>
      <c r="D394" s="312">
        <f t="shared" si="46"/>
        <v>14</v>
      </c>
      <c r="E394" s="312"/>
      <c r="F394" s="312"/>
      <c r="G394" s="312"/>
      <c r="H394" s="312">
        <v>14</v>
      </c>
      <c r="I394" s="312"/>
    </row>
    <row r="395" spans="1:9" ht="14.25" customHeight="1">
      <c r="A395" s="328">
        <v>145</v>
      </c>
      <c r="B395" s="551" t="s">
        <v>516</v>
      </c>
      <c r="C395" s="549">
        <f t="shared" si="45"/>
        <v>169.25</v>
      </c>
      <c r="D395" s="549">
        <f t="shared" si="46"/>
        <v>169.25</v>
      </c>
      <c r="E395" s="341">
        <v>169.25</v>
      </c>
      <c r="F395" s="341"/>
      <c r="G395" s="341"/>
      <c r="H395" s="341"/>
      <c r="I395" s="341"/>
    </row>
    <row r="396" spans="1:9" ht="14.25" customHeight="1" thickBot="1">
      <c r="A396" s="30"/>
      <c r="B396" s="702" t="s">
        <v>514</v>
      </c>
      <c r="C396" s="342"/>
      <c r="D396" s="342"/>
      <c r="E396" s="342"/>
      <c r="F396" s="342"/>
      <c r="G396" s="342"/>
      <c r="H396" s="342"/>
      <c r="I396" s="342"/>
    </row>
    <row r="397" spans="1:9" ht="13.5" thickBot="1">
      <c r="A397" s="34" t="s">
        <v>21</v>
      </c>
      <c r="B397" s="53" t="s">
        <v>71</v>
      </c>
      <c r="C397" s="860">
        <f>C398+C399+C400</f>
        <v>1155.56</v>
      </c>
      <c r="D397" s="287">
        <f aca="true" t="shared" si="47" ref="D397:I397">D398+D399+D400</f>
        <v>1155.56</v>
      </c>
      <c r="E397" s="287">
        <f t="shared" si="47"/>
        <v>1155.56</v>
      </c>
      <c r="F397" s="694">
        <f t="shared" si="47"/>
        <v>0</v>
      </c>
      <c r="G397" s="487">
        <f t="shared" si="47"/>
        <v>0</v>
      </c>
      <c r="H397" s="487">
        <f t="shared" si="47"/>
        <v>0</v>
      </c>
      <c r="I397" s="487">
        <f t="shared" si="47"/>
        <v>0</v>
      </c>
    </row>
    <row r="398" spans="1:9" ht="12.75">
      <c r="A398" s="10" t="s">
        <v>8</v>
      </c>
      <c r="B398" s="17" t="s">
        <v>9</v>
      </c>
      <c r="C398" s="175"/>
      <c r="D398" s="439"/>
      <c r="E398" s="137"/>
      <c r="F398" s="630"/>
      <c r="G398" s="137"/>
      <c r="H398" s="137"/>
      <c r="I398" s="178"/>
    </row>
    <row r="399" spans="1:9" ht="12.75">
      <c r="A399" s="10" t="s">
        <v>10</v>
      </c>
      <c r="B399" s="17" t="s">
        <v>11</v>
      </c>
      <c r="C399" s="175"/>
      <c r="D399" s="439"/>
      <c r="E399" s="175"/>
      <c r="F399" s="656"/>
      <c r="G399" s="191"/>
      <c r="H399" s="191"/>
      <c r="I399" s="192"/>
    </row>
    <row r="400" spans="1:9" ht="13.5" thickBot="1">
      <c r="A400" s="10" t="s">
        <v>12</v>
      </c>
      <c r="B400" s="17" t="s">
        <v>35</v>
      </c>
      <c r="C400" s="227">
        <f>C401+C423+C444+C449+C460</f>
        <v>1155.56</v>
      </c>
      <c r="D400" s="533">
        <f aca="true" t="shared" si="48" ref="D400:I400">D401+D423+D444+D449+D460</f>
        <v>1155.56</v>
      </c>
      <c r="E400" s="278">
        <f t="shared" si="48"/>
        <v>1155.56</v>
      </c>
      <c r="F400" s="677">
        <f t="shared" si="48"/>
        <v>0</v>
      </c>
      <c r="G400" s="557">
        <f t="shared" si="48"/>
        <v>0</v>
      </c>
      <c r="H400" s="557">
        <f t="shared" si="48"/>
        <v>0</v>
      </c>
      <c r="I400" s="557">
        <f t="shared" si="48"/>
        <v>0</v>
      </c>
    </row>
    <row r="401" spans="1:9" ht="13.5" thickBot="1">
      <c r="A401" s="21"/>
      <c r="B401" s="91" t="s">
        <v>22</v>
      </c>
      <c r="C401" s="563">
        <f>C402</f>
        <v>278</v>
      </c>
      <c r="D401" s="327">
        <f aca="true" t="shared" si="49" ref="D401:I401">D402</f>
        <v>278</v>
      </c>
      <c r="E401" s="281">
        <f t="shared" si="49"/>
        <v>278</v>
      </c>
      <c r="F401" s="678">
        <f t="shared" si="49"/>
        <v>0</v>
      </c>
      <c r="G401" s="486">
        <f t="shared" si="49"/>
        <v>0</v>
      </c>
      <c r="H401" s="486">
        <f t="shared" si="49"/>
        <v>0</v>
      </c>
      <c r="I401" s="486">
        <f t="shared" si="49"/>
        <v>0</v>
      </c>
    </row>
    <row r="402" spans="1:9" ht="13.5" thickBot="1">
      <c r="A402" s="36" t="s">
        <v>12</v>
      </c>
      <c r="B402" s="49" t="s">
        <v>36</v>
      </c>
      <c r="C402" s="227">
        <f>C403+C420</f>
        <v>278</v>
      </c>
      <c r="D402" s="594">
        <f aca="true" t="shared" si="50" ref="D402:I402">D403+D420</f>
        <v>278</v>
      </c>
      <c r="E402" s="280">
        <f t="shared" si="50"/>
        <v>278</v>
      </c>
      <c r="F402" s="679">
        <f t="shared" si="50"/>
        <v>0</v>
      </c>
      <c r="G402" s="314">
        <f t="shared" si="50"/>
        <v>0</v>
      </c>
      <c r="H402" s="314">
        <f t="shared" si="50"/>
        <v>0</v>
      </c>
      <c r="I402" s="314">
        <f t="shared" si="50"/>
        <v>0</v>
      </c>
    </row>
    <row r="403" spans="1:9" ht="13.5" thickBot="1">
      <c r="A403" s="48"/>
      <c r="B403" s="89" t="s">
        <v>249</v>
      </c>
      <c r="C403" s="607">
        <f>E403+F403+G403+H403+I403</f>
        <v>183</v>
      </c>
      <c r="D403" s="780">
        <f>E403+F403+G403+H403+I403</f>
        <v>183</v>
      </c>
      <c r="E403" s="764">
        <f>E405+E407+E409+E411+E413</f>
        <v>183</v>
      </c>
      <c r="F403" s="781">
        <f>F405</f>
        <v>0</v>
      </c>
      <c r="G403" s="782">
        <f>G405</f>
        <v>0</v>
      </c>
      <c r="H403" s="782">
        <f>H405</f>
        <v>0</v>
      </c>
      <c r="I403" s="783">
        <f>I405</f>
        <v>0</v>
      </c>
    </row>
    <row r="404" spans="1:9" ht="12.75">
      <c r="A404" s="742">
        <v>1</v>
      </c>
      <c r="B404" s="42" t="s">
        <v>180</v>
      </c>
      <c r="C404" s="227"/>
      <c r="D404" s="455"/>
      <c r="E404" s="195"/>
      <c r="F404" s="195"/>
      <c r="G404" s="195"/>
      <c r="H404" s="195"/>
      <c r="I404" s="169"/>
    </row>
    <row r="405" spans="1:9" ht="15" customHeight="1">
      <c r="A405" s="742"/>
      <c r="B405" s="42" t="s">
        <v>179</v>
      </c>
      <c r="C405" s="222">
        <f>E405+F405+G405+H405+I405</f>
        <v>55</v>
      </c>
      <c r="D405" s="590">
        <f>E405+F405+G405+H405+I405</f>
        <v>55</v>
      </c>
      <c r="E405" s="563">
        <v>55</v>
      </c>
      <c r="F405" s="199"/>
      <c r="G405" s="199"/>
      <c r="H405" s="199"/>
      <c r="I405" s="226"/>
    </row>
    <row r="406" spans="1:9" ht="14.25" customHeight="1" thickBot="1">
      <c r="A406" s="328">
        <v>2</v>
      </c>
      <c r="B406" s="858" t="s">
        <v>173</v>
      </c>
      <c r="C406" s="222"/>
      <c r="D406" s="590"/>
      <c r="E406" s="262"/>
      <c r="F406" s="262"/>
      <c r="G406" s="262"/>
      <c r="H406" s="262"/>
      <c r="I406" s="263"/>
    </row>
    <row r="407" spans="1:9" ht="14.25" customHeight="1" thickBot="1">
      <c r="A407" s="30"/>
      <c r="B407" s="42" t="s">
        <v>174</v>
      </c>
      <c r="C407" s="222">
        <f aca="true" t="shared" si="51" ref="C407:C413">E407+F407+G407+H407+I407</f>
        <v>36</v>
      </c>
      <c r="D407" s="590">
        <f aca="true" t="shared" si="52" ref="D407:D413">E407+F407+G407+H407+I407</f>
        <v>36</v>
      </c>
      <c r="E407" s="275">
        <v>36</v>
      </c>
      <c r="F407" s="275"/>
      <c r="G407" s="275"/>
      <c r="H407" s="275"/>
      <c r="I407" s="276"/>
    </row>
    <row r="408" spans="1:9" ht="14.25" customHeight="1" thickBot="1">
      <c r="A408" s="712">
        <v>3</v>
      </c>
      <c r="B408" s="858" t="s">
        <v>175</v>
      </c>
      <c r="C408" s="222"/>
      <c r="D408" s="590"/>
      <c r="E408" s="275"/>
      <c r="F408" s="275"/>
      <c r="G408" s="275"/>
      <c r="H408" s="275"/>
      <c r="I408" s="276"/>
    </row>
    <row r="409" spans="1:9" ht="14.25" customHeight="1" thickBot="1">
      <c r="A409" s="744"/>
      <c r="B409" s="42" t="s">
        <v>250</v>
      </c>
      <c r="C409" s="222">
        <f t="shared" si="51"/>
        <v>12</v>
      </c>
      <c r="D409" s="590">
        <f t="shared" si="52"/>
        <v>12</v>
      </c>
      <c r="E409" s="722">
        <v>12</v>
      </c>
      <c r="F409" s="275"/>
      <c r="G409" s="275"/>
      <c r="H409" s="275"/>
      <c r="I409" s="276"/>
    </row>
    <row r="410" spans="1:9" ht="14.25" customHeight="1" thickBot="1">
      <c r="A410" s="328">
        <v>4</v>
      </c>
      <c r="B410" s="858" t="s">
        <v>252</v>
      </c>
      <c r="C410" s="222"/>
      <c r="D410" s="590"/>
      <c r="E410" s="275"/>
      <c r="F410" s="275"/>
      <c r="G410" s="275"/>
      <c r="H410" s="275"/>
      <c r="I410" s="276"/>
    </row>
    <row r="411" spans="1:9" ht="14.25" customHeight="1">
      <c r="A411" s="329"/>
      <c r="B411" s="859" t="s">
        <v>253</v>
      </c>
      <c r="C411" s="222">
        <f t="shared" si="51"/>
        <v>50</v>
      </c>
      <c r="D411" s="590">
        <f t="shared" si="52"/>
        <v>50</v>
      </c>
      <c r="E411" s="260">
        <v>50</v>
      </c>
      <c r="F411" s="260"/>
      <c r="G411" s="260"/>
      <c r="H411" s="260"/>
      <c r="I411" s="261"/>
    </row>
    <row r="412" spans="1:9" ht="14.25" customHeight="1">
      <c r="A412" s="17">
        <v>5</v>
      </c>
      <c r="B412" s="42" t="s">
        <v>255</v>
      </c>
      <c r="C412" s="222"/>
      <c r="D412" s="590"/>
      <c r="E412" s="199"/>
      <c r="F412" s="199"/>
      <c r="G412" s="199"/>
      <c r="H412" s="199"/>
      <c r="I412" s="199"/>
    </row>
    <row r="413" spans="1:9" ht="14.25" customHeight="1">
      <c r="A413" s="17"/>
      <c r="B413" s="42" t="s">
        <v>256</v>
      </c>
      <c r="C413" s="222">
        <f t="shared" si="51"/>
        <v>30</v>
      </c>
      <c r="D413" s="595">
        <f t="shared" si="52"/>
        <v>30</v>
      </c>
      <c r="E413" s="229">
        <v>30</v>
      </c>
      <c r="F413" s="229"/>
      <c r="G413" s="229"/>
      <c r="H413" s="229"/>
      <c r="I413" s="229"/>
    </row>
    <row r="414" spans="1:9" ht="14.25" customHeight="1">
      <c r="A414" s="31"/>
      <c r="B414" s="47"/>
      <c r="C414" s="258"/>
      <c r="D414" s="258"/>
      <c r="E414" s="357"/>
      <c r="F414" s="307"/>
      <c r="G414" s="307"/>
      <c r="H414" s="307"/>
      <c r="I414" s="307"/>
    </row>
    <row r="415" spans="1:9" ht="14.25" customHeight="1" thickBot="1">
      <c r="A415" s="31"/>
      <c r="B415" s="47"/>
      <c r="C415" s="258"/>
      <c r="D415" s="258"/>
      <c r="E415" s="357"/>
      <c r="F415" s="307"/>
      <c r="G415" s="307"/>
      <c r="H415" s="307"/>
      <c r="I415" s="307"/>
    </row>
    <row r="416" spans="1:9" ht="14.25" customHeight="1">
      <c r="A416" s="7" t="s">
        <v>33</v>
      </c>
      <c r="B416" s="7"/>
      <c r="C416" s="64" t="s">
        <v>283</v>
      </c>
      <c r="D416" s="64" t="s">
        <v>283</v>
      </c>
      <c r="E416" s="64" t="s">
        <v>43</v>
      </c>
      <c r="F416" s="64" t="s">
        <v>524</v>
      </c>
      <c r="G416" s="138"/>
      <c r="H416" s="79"/>
      <c r="I416" s="64"/>
    </row>
    <row r="417" spans="1:9" ht="14.25" customHeight="1">
      <c r="A417" s="9" t="s">
        <v>0</v>
      </c>
      <c r="B417" s="45" t="s">
        <v>3</v>
      </c>
      <c r="C417" s="10" t="s">
        <v>522</v>
      </c>
      <c r="D417" s="65" t="s">
        <v>284</v>
      </c>
      <c r="E417" s="65" t="s">
        <v>1</v>
      </c>
      <c r="F417" s="65" t="s">
        <v>525</v>
      </c>
      <c r="G417" s="80" t="s">
        <v>28</v>
      </c>
      <c r="H417" s="80" t="s">
        <v>29</v>
      </c>
      <c r="I417" s="65" t="s">
        <v>58</v>
      </c>
    </row>
    <row r="418" spans="1:9" ht="14.25" customHeight="1" thickBot="1">
      <c r="A418" s="18"/>
      <c r="B418" s="46"/>
      <c r="C418" s="65"/>
      <c r="D418" s="66"/>
      <c r="E418" s="66" t="s">
        <v>2</v>
      </c>
      <c r="F418" s="66"/>
      <c r="G418" s="139" t="s">
        <v>60</v>
      </c>
      <c r="H418" s="139" t="s">
        <v>30</v>
      </c>
      <c r="I418" s="66" t="s">
        <v>59</v>
      </c>
    </row>
    <row r="419" spans="1:9" ht="14.25" customHeight="1" thickBot="1">
      <c r="A419" s="12"/>
      <c r="B419" s="61"/>
      <c r="C419" s="295">
        <v>1</v>
      </c>
      <c r="D419" s="438" t="s">
        <v>285</v>
      </c>
      <c r="E419" s="13">
        <v>3</v>
      </c>
      <c r="F419" s="13">
        <v>4</v>
      </c>
      <c r="G419" s="14">
        <v>5</v>
      </c>
      <c r="H419" s="15">
        <v>6</v>
      </c>
      <c r="I419" s="15">
        <v>7</v>
      </c>
    </row>
    <row r="420" spans="1:9" ht="14.25" customHeight="1" thickBot="1">
      <c r="A420" s="69"/>
      <c r="B420" s="90" t="s">
        <v>41</v>
      </c>
      <c r="C420" s="227">
        <f aca="true" t="shared" si="53" ref="C420:C426">E420+F420+G420+H420+I420</f>
        <v>95</v>
      </c>
      <c r="D420" s="589">
        <f aca="true" t="shared" si="54" ref="D420:D426">E420+F420+G420+H420+I420</f>
        <v>95</v>
      </c>
      <c r="E420" s="269">
        <f>E421+E422</f>
        <v>95</v>
      </c>
      <c r="F420" s="657">
        <f>F421+F422</f>
        <v>0</v>
      </c>
      <c r="G420" s="234">
        <f>G421+G422</f>
        <v>0</v>
      </c>
      <c r="H420" s="234">
        <f>H421+H422</f>
        <v>0</v>
      </c>
      <c r="I420" s="235">
        <f>I421+I422</f>
        <v>0</v>
      </c>
    </row>
    <row r="421" spans="1:9" ht="14.25" customHeight="1">
      <c r="A421" s="144">
        <v>1</v>
      </c>
      <c r="B421" s="152" t="s">
        <v>251</v>
      </c>
      <c r="C421" s="227">
        <f t="shared" si="53"/>
        <v>70</v>
      </c>
      <c r="D421" s="435">
        <f t="shared" si="54"/>
        <v>70</v>
      </c>
      <c r="E421" s="268">
        <v>70</v>
      </c>
      <c r="F421" s="654"/>
      <c r="G421" s="189"/>
      <c r="H421" s="189"/>
      <c r="I421" s="189"/>
    </row>
    <row r="422" spans="1:9" ht="14.25" customHeight="1" thickBot="1">
      <c r="A422" s="143">
        <v>2</v>
      </c>
      <c r="B422" s="861" t="s">
        <v>254</v>
      </c>
      <c r="C422" s="227">
        <f t="shared" si="53"/>
        <v>25</v>
      </c>
      <c r="D422" s="433">
        <f t="shared" si="54"/>
        <v>25</v>
      </c>
      <c r="E422" s="201">
        <v>25</v>
      </c>
      <c r="F422" s="656"/>
      <c r="G422" s="191"/>
      <c r="H422" s="191"/>
      <c r="I422" s="191"/>
    </row>
    <row r="423" spans="1:9" ht="14.25" customHeight="1" thickBot="1">
      <c r="A423" s="29"/>
      <c r="B423" s="91" t="s">
        <v>46</v>
      </c>
      <c r="C423" s="563">
        <f t="shared" si="53"/>
        <v>601</v>
      </c>
      <c r="D423" s="422">
        <f t="shared" si="54"/>
        <v>601</v>
      </c>
      <c r="E423" s="193">
        <f>E424</f>
        <v>601</v>
      </c>
      <c r="F423" s="629">
        <f>F424</f>
        <v>0</v>
      </c>
      <c r="G423" s="179">
        <f>G424</f>
        <v>0</v>
      </c>
      <c r="H423" s="179">
        <f>H424</f>
        <v>0</v>
      </c>
      <c r="I423" s="180">
        <f>I424</f>
        <v>0</v>
      </c>
    </row>
    <row r="424" spans="1:9" ht="14.25" customHeight="1" thickBot="1">
      <c r="A424" s="51" t="s">
        <v>12</v>
      </c>
      <c r="B424" s="30" t="s">
        <v>36</v>
      </c>
      <c r="C424" s="227">
        <f t="shared" si="53"/>
        <v>601</v>
      </c>
      <c r="D424" s="863">
        <f t="shared" si="54"/>
        <v>601</v>
      </c>
      <c r="E424" s="173">
        <f>E425+E436</f>
        <v>601</v>
      </c>
      <c r="F424" s="674">
        <f>F425</f>
        <v>0</v>
      </c>
      <c r="G424" s="172">
        <f>G425</f>
        <v>0</v>
      </c>
      <c r="H424" s="172">
        <f>H425</f>
        <v>0</v>
      </c>
      <c r="I424" s="172">
        <f>I425</f>
        <v>0</v>
      </c>
    </row>
    <row r="425" spans="1:9" ht="14.25" customHeight="1" thickBot="1">
      <c r="A425" s="48"/>
      <c r="B425" s="89" t="s">
        <v>50</v>
      </c>
      <c r="C425" s="227">
        <f t="shared" si="53"/>
        <v>525</v>
      </c>
      <c r="D425" s="597">
        <f t="shared" si="54"/>
        <v>525</v>
      </c>
      <c r="E425" s="231">
        <f>E426+E430+E432+E434+E435</f>
        <v>525</v>
      </c>
      <c r="F425" s="633"/>
      <c r="G425" s="187"/>
      <c r="H425" s="187"/>
      <c r="I425" s="188"/>
    </row>
    <row r="426" spans="1:9" ht="14.25" customHeight="1">
      <c r="A426" s="112">
        <v>1</v>
      </c>
      <c r="B426" s="41" t="s">
        <v>169</v>
      </c>
      <c r="C426" s="227">
        <f t="shared" si="53"/>
        <v>407</v>
      </c>
      <c r="D426" s="210">
        <f t="shared" si="54"/>
        <v>407</v>
      </c>
      <c r="E426" s="197">
        <v>407</v>
      </c>
      <c r="F426" s="675"/>
      <c r="G426" s="228"/>
      <c r="H426" s="228"/>
      <c r="I426" s="228"/>
    </row>
    <row r="427" spans="1:9" ht="14.25" customHeight="1">
      <c r="A427" s="112"/>
      <c r="B427" s="41" t="s">
        <v>168</v>
      </c>
      <c r="C427" s="227"/>
      <c r="D427" s="210"/>
      <c r="E427" s="197"/>
      <c r="F427" s="655"/>
      <c r="G427" s="232"/>
      <c r="H427" s="232"/>
      <c r="I427" s="198"/>
    </row>
    <row r="428" spans="1:9" ht="14.25" customHeight="1">
      <c r="A428" s="703">
        <v>2</v>
      </c>
      <c r="B428" s="153" t="s">
        <v>170</v>
      </c>
      <c r="C428" s="227"/>
      <c r="D428" s="210"/>
      <c r="E428" s="200"/>
      <c r="F428" s="656"/>
      <c r="G428" s="191"/>
      <c r="H428" s="191"/>
      <c r="I428" s="191"/>
    </row>
    <row r="429" spans="1:9" ht="14.25" customHeight="1">
      <c r="A429" s="682"/>
      <c r="B429" s="154" t="s">
        <v>171</v>
      </c>
      <c r="C429" s="227"/>
      <c r="D429" s="210"/>
      <c r="E429" s="200"/>
      <c r="F429" s="656"/>
      <c r="G429" s="191"/>
      <c r="H429" s="191"/>
      <c r="I429" s="191"/>
    </row>
    <row r="430" spans="1:9" ht="14.25" customHeight="1">
      <c r="A430" s="704"/>
      <c r="B430" s="86" t="s">
        <v>172</v>
      </c>
      <c r="C430" s="227">
        <f aca="true" t="shared" si="55" ref="C430:C435">E430+F430+G430+H430+I430</f>
        <v>26</v>
      </c>
      <c r="D430" s="210">
        <f aca="true" t="shared" si="56" ref="D430:D435">E430+F430+G430+H430+I430</f>
        <v>26</v>
      </c>
      <c r="E430" s="563">
        <v>26</v>
      </c>
      <c r="F430" s="656"/>
      <c r="G430" s="191"/>
      <c r="H430" s="191"/>
      <c r="I430" s="192"/>
    </row>
    <row r="431" spans="1:9" ht="14.25" customHeight="1">
      <c r="A431" s="112">
        <v>3</v>
      </c>
      <c r="B431" s="153" t="s">
        <v>238</v>
      </c>
      <c r="C431" s="227"/>
      <c r="D431" s="210"/>
      <c r="E431" s="200"/>
      <c r="F431" s="656"/>
      <c r="G431" s="191"/>
      <c r="H431" s="191"/>
      <c r="I431" s="192"/>
    </row>
    <row r="432" spans="1:9" ht="14.25" customHeight="1">
      <c r="A432" s="112"/>
      <c r="B432" s="154" t="s">
        <v>239</v>
      </c>
      <c r="C432" s="227">
        <f t="shared" si="55"/>
        <v>58</v>
      </c>
      <c r="D432" s="210">
        <f t="shared" si="56"/>
        <v>58</v>
      </c>
      <c r="E432" s="197">
        <v>58</v>
      </c>
      <c r="F432" s="655"/>
      <c r="G432" s="232"/>
      <c r="H432" s="232"/>
      <c r="I432" s="198"/>
    </row>
    <row r="433" spans="1:9" ht="14.25" customHeight="1">
      <c r="A433" s="793">
        <v>4</v>
      </c>
      <c r="B433" s="153" t="s">
        <v>240</v>
      </c>
      <c r="C433" s="227"/>
      <c r="D433" s="210"/>
      <c r="E433" s="200"/>
      <c r="F433" s="656"/>
      <c r="G433" s="191"/>
      <c r="H433" s="191"/>
      <c r="I433" s="191"/>
    </row>
    <row r="434" spans="1:9" ht="14.25" customHeight="1">
      <c r="A434" s="798"/>
      <c r="B434" s="154" t="s">
        <v>241</v>
      </c>
      <c r="C434" s="227">
        <f t="shared" si="55"/>
        <v>31.6</v>
      </c>
      <c r="D434" s="210">
        <f t="shared" si="56"/>
        <v>31.6</v>
      </c>
      <c r="E434" s="200">
        <v>31.6</v>
      </c>
      <c r="F434" s="656"/>
      <c r="G434" s="191"/>
      <c r="H434" s="191"/>
      <c r="I434" s="191"/>
    </row>
    <row r="435" spans="1:9" ht="14.25" customHeight="1" thickBot="1">
      <c r="A435" s="705">
        <v>5</v>
      </c>
      <c r="B435" s="346" t="s">
        <v>242</v>
      </c>
      <c r="C435" s="227">
        <f t="shared" si="55"/>
        <v>2.4</v>
      </c>
      <c r="D435" s="210">
        <f t="shared" si="56"/>
        <v>2.4</v>
      </c>
      <c r="E435" s="563">
        <v>2.4</v>
      </c>
      <c r="F435" s="656"/>
      <c r="G435" s="191"/>
      <c r="H435" s="191"/>
      <c r="I435" s="191"/>
    </row>
    <row r="436" spans="1:9" ht="13.5" thickBot="1">
      <c r="A436" s="69"/>
      <c r="B436" s="90" t="s">
        <v>41</v>
      </c>
      <c r="C436" s="227">
        <f>E436+F436+G436+H436+I436</f>
        <v>76</v>
      </c>
      <c r="D436" s="420">
        <f>E436+F436+G436+H436+I436</f>
        <v>76</v>
      </c>
      <c r="E436" s="231">
        <f>E437+E438+E439+E440+E441+E442+E443</f>
        <v>76</v>
      </c>
      <c r="F436" s="633">
        <f>F437+F438+F439+F440+F441+F442+F443</f>
        <v>0</v>
      </c>
      <c r="G436" s="234">
        <f>G437+G438+G439+G440+G441+G442+G443</f>
        <v>0</v>
      </c>
      <c r="H436" s="234">
        <f>H437+H438+H439+H440+H441+H442+H443</f>
        <v>0</v>
      </c>
      <c r="I436" s="234">
        <f>I437+I438+I439+I440+I441+I442+I443</f>
        <v>0</v>
      </c>
    </row>
    <row r="437" spans="1:9" ht="12.75">
      <c r="A437" s="113">
        <v>1</v>
      </c>
      <c r="B437" s="86" t="s">
        <v>84</v>
      </c>
      <c r="C437" s="227">
        <f>E437+F437+G437+H437+I437</f>
        <v>20</v>
      </c>
      <c r="D437" s="455">
        <f>E437+F437+G437+H437+I437</f>
        <v>20</v>
      </c>
      <c r="E437" s="168">
        <v>20</v>
      </c>
      <c r="F437" s="630"/>
      <c r="G437" s="189"/>
      <c r="H437" s="189"/>
      <c r="I437" s="190"/>
    </row>
    <row r="438" spans="1:9" ht="13.5" thickBot="1">
      <c r="A438" s="126">
        <v>2</v>
      </c>
      <c r="B438" s="153" t="s">
        <v>243</v>
      </c>
      <c r="C438" s="227">
        <f aca="true" t="shared" si="57" ref="C438:C443">E438+F438+G438+H438+I438</f>
        <v>10</v>
      </c>
      <c r="D438" s="455">
        <f aca="true" t="shared" si="58" ref="D438:D443">E438+F438+G438+H438+I438</f>
        <v>10</v>
      </c>
      <c r="E438" s="164">
        <v>10</v>
      </c>
      <c r="F438" s="632"/>
      <c r="G438" s="232"/>
      <c r="H438" s="232"/>
      <c r="I438" s="198"/>
    </row>
    <row r="439" spans="1:9" ht="13.5" thickBot="1">
      <c r="A439" s="333">
        <v>3</v>
      </c>
      <c r="B439" s="346" t="s">
        <v>244</v>
      </c>
      <c r="C439" s="227">
        <f t="shared" si="57"/>
        <v>14</v>
      </c>
      <c r="D439" s="455">
        <f t="shared" si="58"/>
        <v>14</v>
      </c>
      <c r="E439" s="231">
        <v>14</v>
      </c>
      <c r="F439" s="633"/>
      <c r="G439" s="234"/>
      <c r="H439" s="234"/>
      <c r="I439" s="235"/>
    </row>
    <row r="440" spans="1:9" ht="12.75">
      <c r="A440" s="333">
        <v>4</v>
      </c>
      <c r="B440" s="346" t="s">
        <v>245</v>
      </c>
      <c r="C440" s="227">
        <f t="shared" si="57"/>
        <v>3</v>
      </c>
      <c r="D440" s="455">
        <f t="shared" si="58"/>
        <v>3</v>
      </c>
      <c r="E440" s="227">
        <v>3</v>
      </c>
      <c r="F440" s="631"/>
      <c r="G440" s="191"/>
      <c r="H440" s="191"/>
      <c r="I440" s="191"/>
    </row>
    <row r="441" spans="1:9" ht="12.75">
      <c r="A441" s="333">
        <v>5</v>
      </c>
      <c r="B441" s="346" t="s">
        <v>246</v>
      </c>
      <c r="C441" s="227">
        <f t="shared" si="57"/>
        <v>10</v>
      </c>
      <c r="D441" s="428">
        <f t="shared" si="58"/>
        <v>10</v>
      </c>
      <c r="E441" s="227">
        <v>10</v>
      </c>
      <c r="F441" s="631"/>
      <c r="G441" s="191"/>
      <c r="H441" s="191"/>
      <c r="I441" s="191"/>
    </row>
    <row r="442" spans="1:9" ht="12.75">
      <c r="A442" s="320">
        <v>6</v>
      </c>
      <c r="B442" s="153" t="s">
        <v>247</v>
      </c>
      <c r="C442" s="227">
        <f t="shared" si="57"/>
        <v>4</v>
      </c>
      <c r="D442" s="428">
        <f t="shared" si="58"/>
        <v>4</v>
      </c>
      <c r="E442" s="227">
        <v>4</v>
      </c>
      <c r="F442" s="631"/>
      <c r="G442" s="191"/>
      <c r="H442" s="191"/>
      <c r="I442" s="191"/>
    </row>
    <row r="443" spans="1:9" ht="13.5" thickBot="1">
      <c r="A443" s="320">
        <v>7</v>
      </c>
      <c r="B443" s="153" t="s">
        <v>248</v>
      </c>
      <c r="C443" s="227">
        <f t="shared" si="57"/>
        <v>15</v>
      </c>
      <c r="D443" s="428">
        <f t="shared" si="58"/>
        <v>15</v>
      </c>
      <c r="E443" s="227">
        <v>15</v>
      </c>
      <c r="F443" s="631"/>
      <c r="G443" s="191"/>
      <c r="H443" s="191"/>
      <c r="I443" s="191"/>
    </row>
    <row r="444" spans="1:9" ht="13.5" thickBot="1">
      <c r="A444" s="343"/>
      <c r="B444" s="344" t="s">
        <v>166</v>
      </c>
      <c r="C444" s="598">
        <f>E444+F444+G444+H444+I444</f>
        <v>14.559999999999999</v>
      </c>
      <c r="D444" s="440">
        <f aca="true" t="shared" si="59" ref="D444:D453">E444+F444+G444+H444+I444</f>
        <v>14.559999999999999</v>
      </c>
      <c r="E444" s="272">
        <f aca="true" t="shared" si="60" ref="E444:I445">E445</f>
        <v>14.559999999999999</v>
      </c>
      <c r="F444" s="676">
        <f t="shared" si="60"/>
        <v>0</v>
      </c>
      <c r="G444" s="239">
        <f t="shared" si="60"/>
        <v>0</v>
      </c>
      <c r="H444" s="239">
        <f t="shared" si="60"/>
        <v>0</v>
      </c>
      <c r="I444" s="240">
        <f t="shared" si="60"/>
        <v>0</v>
      </c>
    </row>
    <row r="445" spans="1:9" ht="13.5" thickBot="1">
      <c r="A445" s="51" t="s">
        <v>12</v>
      </c>
      <c r="B445" s="30" t="s">
        <v>36</v>
      </c>
      <c r="C445" s="200">
        <f>E445+F445+G445+H445+I445</f>
        <v>14.559999999999999</v>
      </c>
      <c r="D445" s="204">
        <f t="shared" si="59"/>
        <v>14.559999999999999</v>
      </c>
      <c r="E445" s="225">
        <f t="shared" si="60"/>
        <v>14.559999999999999</v>
      </c>
      <c r="F445" s="673">
        <f t="shared" si="60"/>
        <v>0</v>
      </c>
      <c r="G445" s="185">
        <f t="shared" si="60"/>
        <v>0</v>
      </c>
      <c r="H445" s="185">
        <f t="shared" si="60"/>
        <v>0</v>
      </c>
      <c r="I445" s="186">
        <f t="shared" si="60"/>
        <v>0</v>
      </c>
    </row>
    <row r="446" spans="1:9" ht="12.75">
      <c r="A446" s="347"/>
      <c r="B446" s="110" t="s">
        <v>41</v>
      </c>
      <c r="C446" s="227">
        <f>E446+F446+G446+H446+I446</f>
        <v>14.559999999999999</v>
      </c>
      <c r="D446" s="420">
        <f t="shared" si="59"/>
        <v>14.559999999999999</v>
      </c>
      <c r="E446" s="266">
        <f>E447+E448</f>
        <v>14.559999999999999</v>
      </c>
      <c r="F446" s="660">
        <f>F447+F448</f>
        <v>0</v>
      </c>
      <c r="G446" s="217">
        <f>G447+G448</f>
        <v>0</v>
      </c>
      <c r="H446" s="217">
        <f>H447+H448</f>
        <v>0</v>
      </c>
      <c r="I446" s="217">
        <f>I447+I448</f>
        <v>0</v>
      </c>
    </row>
    <row r="447" spans="1:9" ht="12.75">
      <c r="A447" s="333">
        <v>1</v>
      </c>
      <c r="B447" s="346" t="s">
        <v>234</v>
      </c>
      <c r="C447" s="200">
        <f>E447+F447+G447+H447+I447</f>
        <v>7</v>
      </c>
      <c r="D447" s="210">
        <f t="shared" si="59"/>
        <v>7</v>
      </c>
      <c r="E447" s="227">
        <v>7</v>
      </c>
      <c r="F447" s="631"/>
      <c r="G447" s="191"/>
      <c r="H447" s="191"/>
      <c r="I447" s="191"/>
    </row>
    <row r="448" spans="1:9" ht="13.5" thickBot="1">
      <c r="A448" s="683">
        <v>2</v>
      </c>
      <c r="B448" s="346" t="s">
        <v>235</v>
      </c>
      <c r="C448" s="200">
        <f>E448+F448+G448+H448+I448</f>
        <v>7.56</v>
      </c>
      <c r="D448" s="210">
        <f t="shared" si="59"/>
        <v>7.56</v>
      </c>
      <c r="E448" s="173">
        <v>7.56</v>
      </c>
      <c r="F448" s="674"/>
      <c r="G448" s="202"/>
      <c r="H448" s="202"/>
      <c r="I448" s="397"/>
    </row>
    <row r="449" spans="1:9" ht="13.5" thickBot="1">
      <c r="A449" s="345"/>
      <c r="B449" s="514" t="s">
        <v>23</v>
      </c>
      <c r="C449" s="598">
        <f>D449</f>
        <v>232</v>
      </c>
      <c r="D449" s="441">
        <f t="shared" si="59"/>
        <v>232</v>
      </c>
      <c r="E449" s="270">
        <f aca="true" t="shared" si="61" ref="E449:I450">E450</f>
        <v>232</v>
      </c>
      <c r="F449" s="651">
        <f t="shared" si="61"/>
        <v>0</v>
      </c>
      <c r="G449" s="236">
        <f t="shared" si="61"/>
        <v>0</v>
      </c>
      <c r="H449" s="236">
        <f t="shared" si="61"/>
        <v>0</v>
      </c>
      <c r="I449" s="237">
        <f t="shared" si="61"/>
        <v>0</v>
      </c>
    </row>
    <row r="450" spans="1:9" ht="13.5" thickBot="1">
      <c r="A450" s="51" t="s">
        <v>12</v>
      </c>
      <c r="B450" s="30" t="s">
        <v>47</v>
      </c>
      <c r="C450" s="200">
        <f>D450</f>
        <v>232</v>
      </c>
      <c r="D450" s="204">
        <f t="shared" si="59"/>
        <v>232</v>
      </c>
      <c r="E450" s="225">
        <f t="shared" si="61"/>
        <v>232</v>
      </c>
      <c r="F450" s="673">
        <f t="shared" si="61"/>
        <v>0</v>
      </c>
      <c r="G450" s="185">
        <f t="shared" si="61"/>
        <v>0</v>
      </c>
      <c r="H450" s="185">
        <f t="shared" si="61"/>
        <v>0</v>
      </c>
      <c r="I450" s="186">
        <f t="shared" si="61"/>
        <v>0</v>
      </c>
    </row>
    <row r="451" spans="1:9" ht="13.5" thickBot="1">
      <c r="A451" s="103"/>
      <c r="B451" s="89" t="s">
        <v>50</v>
      </c>
      <c r="C451" s="200">
        <f>D451</f>
        <v>232</v>
      </c>
      <c r="D451" s="423">
        <f t="shared" si="59"/>
        <v>232</v>
      </c>
      <c r="E451" s="194">
        <f>E452+E453</f>
        <v>232</v>
      </c>
      <c r="F451" s="637">
        <f>F452+F453</f>
        <v>0</v>
      </c>
      <c r="G451" s="182">
        <f>G452+G453</f>
        <v>0</v>
      </c>
      <c r="H451" s="182">
        <f>H452+H453</f>
        <v>0</v>
      </c>
      <c r="I451" s="183">
        <f>I452+I453</f>
        <v>0</v>
      </c>
    </row>
    <row r="452" spans="1:9" ht="12.75">
      <c r="A452" s="682">
        <v>1</v>
      </c>
      <c r="B452" s="359" t="s">
        <v>257</v>
      </c>
      <c r="C452" s="200">
        <f>D452</f>
        <v>82</v>
      </c>
      <c r="D452" s="212">
        <f t="shared" si="59"/>
        <v>82</v>
      </c>
      <c r="E452" s="745">
        <v>82</v>
      </c>
      <c r="F452" s="673"/>
      <c r="G452" s="185"/>
      <c r="H452" s="185"/>
      <c r="I452" s="203"/>
    </row>
    <row r="453" spans="1:9" ht="12.75">
      <c r="A453" s="552"/>
      <c r="B453" s="862" t="s">
        <v>41</v>
      </c>
      <c r="C453" s="200">
        <f>D453</f>
        <v>150</v>
      </c>
      <c r="D453" s="210">
        <f t="shared" si="59"/>
        <v>150</v>
      </c>
      <c r="E453" s="200">
        <v>150</v>
      </c>
      <c r="F453" s="665"/>
      <c r="G453" s="200"/>
      <c r="H453" s="200"/>
      <c r="I453" s="199"/>
    </row>
    <row r="454" spans="1:9" ht="12.75">
      <c r="A454" s="85"/>
      <c r="B454" s="52"/>
      <c r="C454" s="530"/>
      <c r="D454" s="530"/>
      <c r="E454" s="530"/>
      <c r="F454" s="530"/>
      <c r="G454" s="530"/>
      <c r="H454" s="530"/>
      <c r="I454" s="530"/>
    </row>
    <row r="455" spans="1:9" ht="13.5" thickBot="1">
      <c r="A455" s="85"/>
      <c r="B455" s="52"/>
      <c r="C455" s="530"/>
      <c r="D455" s="530"/>
      <c r="E455" s="530"/>
      <c r="F455" s="530"/>
      <c r="G455" s="530"/>
      <c r="H455" s="530"/>
      <c r="I455" s="530"/>
    </row>
    <row r="456" spans="1:9" ht="12.75">
      <c r="A456" s="7" t="s">
        <v>33</v>
      </c>
      <c r="B456" s="7"/>
      <c r="C456" s="64" t="s">
        <v>283</v>
      </c>
      <c r="D456" s="64" t="s">
        <v>283</v>
      </c>
      <c r="E456" s="64" t="s">
        <v>43</v>
      </c>
      <c r="F456" s="64" t="s">
        <v>524</v>
      </c>
      <c r="G456" s="138"/>
      <c r="H456" s="79"/>
      <c r="I456" s="64"/>
    </row>
    <row r="457" spans="1:9" ht="12.75">
      <c r="A457" s="9" t="s">
        <v>0</v>
      </c>
      <c r="B457" s="45" t="s">
        <v>3</v>
      </c>
      <c r="C457" s="10" t="s">
        <v>522</v>
      </c>
      <c r="D457" s="65" t="s">
        <v>284</v>
      </c>
      <c r="E457" s="65" t="s">
        <v>1</v>
      </c>
      <c r="F457" s="65" t="s">
        <v>525</v>
      </c>
      <c r="G457" s="80" t="s">
        <v>28</v>
      </c>
      <c r="H457" s="80" t="s">
        <v>29</v>
      </c>
      <c r="I457" s="65" t="s">
        <v>58</v>
      </c>
    </row>
    <row r="458" spans="1:9" ht="13.5" thickBot="1">
      <c r="A458" s="18"/>
      <c r="B458" s="46"/>
      <c r="C458" s="65"/>
      <c r="D458" s="66"/>
      <c r="E458" s="66" t="s">
        <v>2</v>
      </c>
      <c r="F458" s="66"/>
      <c r="G458" s="139" t="s">
        <v>60</v>
      </c>
      <c r="H458" s="139" t="s">
        <v>30</v>
      </c>
      <c r="I458" s="66" t="s">
        <v>59</v>
      </c>
    </row>
    <row r="459" spans="1:9" ht="13.5" thickBot="1">
      <c r="A459" s="12"/>
      <c r="B459" s="61"/>
      <c r="C459" s="295">
        <v>1</v>
      </c>
      <c r="D459" s="438" t="s">
        <v>285</v>
      </c>
      <c r="E459" s="13">
        <v>3</v>
      </c>
      <c r="F459" s="13">
        <v>4</v>
      </c>
      <c r="G459" s="14">
        <v>5</v>
      </c>
      <c r="H459" s="15">
        <v>6</v>
      </c>
      <c r="I459" s="15">
        <v>7</v>
      </c>
    </row>
    <row r="460" spans="1:9" ht="13.5" thickBot="1">
      <c r="A460" s="345"/>
      <c r="B460" s="70" t="s">
        <v>167</v>
      </c>
      <c r="C460" s="598">
        <f>E460+F460+G460+H460+I460</f>
        <v>30</v>
      </c>
      <c r="D460" s="450">
        <f>E460+F460+G460+H460+I460</f>
        <v>30</v>
      </c>
      <c r="E460" s="270">
        <f aca="true" t="shared" si="62" ref="E460:I461">E461</f>
        <v>30</v>
      </c>
      <c r="F460" s="651">
        <f t="shared" si="62"/>
        <v>0</v>
      </c>
      <c r="G460" s="236">
        <f t="shared" si="62"/>
        <v>0</v>
      </c>
      <c r="H460" s="236">
        <f t="shared" si="62"/>
        <v>0</v>
      </c>
      <c r="I460" s="236">
        <f t="shared" si="62"/>
        <v>0</v>
      </c>
    </row>
    <row r="461" spans="1:9" ht="13.5" thickBot="1">
      <c r="A461" s="96" t="s">
        <v>12</v>
      </c>
      <c r="B461" s="32" t="s">
        <v>35</v>
      </c>
      <c r="C461" s="200">
        <f>E461+F461+G461+H461+I461</f>
        <v>30</v>
      </c>
      <c r="D461" s="599">
        <f>E461+F461+G461+H461+I461</f>
        <v>30</v>
      </c>
      <c r="E461" s="225">
        <f t="shared" si="62"/>
        <v>30</v>
      </c>
      <c r="F461" s="673">
        <f t="shared" si="62"/>
        <v>0</v>
      </c>
      <c r="G461" s="185">
        <f t="shared" si="62"/>
        <v>0</v>
      </c>
      <c r="H461" s="185">
        <f t="shared" si="62"/>
        <v>0</v>
      </c>
      <c r="I461" s="185">
        <f t="shared" si="62"/>
        <v>0</v>
      </c>
    </row>
    <row r="462" spans="1:9" ht="12.75">
      <c r="A462" s="308"/>
      <c r="B462" s="110" t="s">
        <v>41</v>
      </c>
      <c r="C462" s="200">
        <f>E462+F462+G462+H462+I462</f>
        <v>30</v>
      </c>
      <c r="D462" s="600">
        <f>E462+F462+G462+H462+I462</f>
        <v>30</v>
      </c>
      <c r="E462" s="256">
        <f>E463+E464</f>
        <v>30</v>
      </c>
      <c r="F462" s="181"/>
      <c r="G462" s="181"/>
      <c r="H462" s="181"/>
      <c r="I462" s="233"/>
    </row>
    <row r="463" spans="1:9" ht="12.75">
      <c r="A463" s="333">
        <v>1</v>
      </c>
      <c r="B463" s="283" t="s">
        <v>236</v>
      </c>
      <c r="C463" s="200">
        <f>E463+F463+G463+H463+I463</f>
        <v>14</v>
      </c>
      <c r="D463" s="210">
        <f>E463+F463+G463+H463+I463</f>
        <v>14</v>
      </c>
      <c r="E463" s="200">
        <v>14</v>
      </c>
      <c r="F463" s="200"/>
      <c r="G463" s="200"/>
      <c r="H463" s="200"/>
      <c r="I463" s="199"/>
    </row>
    <row r="464" spans="1:9" ht="13.5" thickBot="1">
      <c r="A464" s="333">
        <v>2</v>
      </c>
      <c r="B464" s="283" t="s">
        <v>237</v>
      </c>
      <c r="C464" s="398">
        <f>E464+F464+G464+H464+I464</f>
        <v>16</v>
      </c>
      <c r="D464" s="210">
        <f>E464+F464+G464+H464+I464</f>
        <v>16</v>
      </c>
      <c r="E464" s="398">
        <v>16</v>
      </c>
      <c r="F464" s="398"/>
      <c r="G464" s="398"/>
      <c r="H464" s="398"/>
      <c r="I464" s="398"/>
    </row>
    <row r="465" spans="1:9" ht="13.5" thickBot="1">
      <c r="A465" s="34" t="s">
        <v>87</v>
      </c>
      <c r="B465" s="53" t="s">
        <v>70</v>
      </c>
      <c r="C465" s="825">
        <f aca="true" t="shared" si="63" ref="C465:C473">E465+F465+G465+H465+I465</f>
        <v>2124</v>
      </c>
      <c r="D465" s="434">
        <f aca="true" t="shared" si="64" ref="D465:I465">D466+D467+D468</f>
        <v>2124</v>
      </c>
      <c r="E465" s="220">
        <f t="shared" si="64"/>
        <v>2124</v>
      </c>
      <c r="F465" s="625">
        <f t="shared" si="64"/>
        <v>0</v>
      </c>
      <c r="G465" s="218">
        <f t="shared" si="64"/>
        <v>0</v>
      </c>
      <c r="H465" s="218">
        <f t="shared" si="64"/>
        <v>0</v>
      </c>
      <c r="I465" s="218">
        <f t="shared" si="64"/>
        <v>0</v>
      </c>
    </row>
    <row r="466" spans="1:9" ht="12.75">
      <c r="A466" s="9" t="s">
        <v>8</v>
      </c>
      <c r="B466" s="9" t="s">
        <v>24</v>
      </c>
      <c r="C466" s="175">
        <f t="shared" si="63"/>
        <v>0</v>
      </c>
      <c r="D466" s="439"/>
      <c r="E466" s="137">
        <v>0</v>
      </c>
      <c r="F466" s="630">
        <f>F503</f>
        <v>0</v>
      </c>
      <c r="G466" s="137">
        <f>G503</f>
        <v>0</v>
      </c>
      <c r="H466" s="137">
        <f>H503</f>
        <v>0</v>
      </c>
      <c r="I466" s="178">
        <f>I503</f>
        <v>0</v>
      </c>
    </row>
    <row r="467" spans="1:9" ht="12.75">
      <c r="A467" s="9" t="s">
        <v>10</v>
      </c>
      <c r="B467" s="9" t="s">
        <v>11</v>
      </c>
      <c r="C467" s="175">
        <f t="shared" si="63"/>
        <v>0</v>
      </c>
      <c r="D467" s="439"/>
      <c r="E467" s="191">
        <v>0</v>
      </c>
      <c r="F467" s="656"/>
      <c r="G467" s="191"/>
      <c r="H467" s="199"/>
      <c r="I467" s="226"/>
    </row>
    <row r="468" spans="1:9" ht="13.5" thickBot="1">
      <c r="A468" s="9" t="s">
        <v>12</v>
      </c>
      <c r="B468" s="9" t="s">
        <v>53</v>
      </c>
      <c r="C468" s="227">
        <f t="shared" si="63"/>
        <v>2124</v>
      </c>
      <c r="D468" s="419">
        <f>D469+D502+D562</f>
        <v>2124</v>
      </c>
      <c r="E468" s="164">
        <f>E472+E505+E562</f>
        <v>2124</v>
      </c>
      <c r="F468" s="632">
        <f>F472+F505+F562</f>
        <v>0</v>
      </c>
      <c r="G468" s="163">
        <f>G472+G505+G562</f>
        <v>0</v>
      </c>
      <c r="H468" s="163">
        <f>H472+H505+H562</f>
        <v>0</v>
      </c>
      <c r="I468" s="163">
        <f>I472+I505+I562</f>
        <v>0</v>
      </c>
    </row>
    <row r="469" spans="1:9" ht="13.5" thickBot="1">
      <c r="A469" s="29"/>
      <c r="B469" s="104" t="s">
        <v>25</v>
      </c>
      <c r="C469" s="865">
        <f t="shared" si="63"/>
        <v>845</v>
      </c>
      <c r="D469" s="442">
        <f>E469+F469+G469+H469+I469</f>
        <v>845</v>
      </c>
      <c r="E469" s="271">
        <f>E470+E471+E472</f>
        <v>845</v>
      </c>
      <c r="F469" s="644">
        <f>F470+F471+F472</f>
        <v>0</v>
      </c>
      <c r="G469" s="238">
        <f>G470+G471+G472</f>
        <v>0</v>
      </c>
      <c r="H469" s="238">
        <f>H470+H471+H472</f>
        <v>0</v>
      </c>
      <c r="I469" s="238">
        <f>I470+I471+I472</f>
        <v>0</v>
      </c>
    </row>
    <row r="470" spans="1:9" s="4" customFormat="1" ht="12.75">
      <c r="A470" s="9" t="s">
        <v>8</v>
      </c>
      <c r="B470" s="9" t="s">
        <v>24</v>
      </c>
      <c r="C470" s="174">
        <f t="shared" si="63"/>
        <v>0</v>
      </c>
      <c r="D470" s="443"/>
      <c r="E470" s="205"/>
      <c r="F470" s="643"/>
      <c r="G470" s="205"/>
      <c r="H470" s="205"/>
      <c r="I470" s="209"/>
    </row>
    <row r="471" spans="1:9" s="4" customFormat="1" ht="12.75">
      <c r="A471" s="9" t="s">
        <v>10</v>
      </c>
      <c r="B471" s="9" t="s">
        <v>11</v>
      </c>
      <c r="C471" s="174">
        <f t="shared" si="63"/>
        <v>0</v>
      </c>
      <c r="D471" s="444"/>
      <c r="E471" s="200"/>
      <c r="F471" s="665"/>
      <c r="G471" s="200"/>
      <c r="H471" s="200"/>
      <c r="I471" s="211"/>
    </row>
    <row r="472" spans="1:9" ht="13.5" thickBot="1">
      <c r="A472" s="10" t="s">
        <v>12</v>
      </c>
      <c r="B472" s="17" t="s">
        <v>47</v>
      </c>
      <c r="C472" s="227">
        <f t="shared" si="63"/>
        <v>845</v>
      </c>
      <c r="D472" s="419">
        <f>E472+F472+G472+H472+I472</f>
        <v>845</v>
      </c>
      <c r="E472" s="164">
        <f>E473+E479+E482+E485+E490+E494</f>
        <v>845</v>
      </c>
      <c r="F472" s="632">
        <f aca="true" t="shared" si="65" ref="F472:I473">F473</f>
        <v>0</v>
      </c>
      <c r="G472" s="163">
        <f t="shared" si="65"/>
        <v>0</v>
      </c>
      <c r="H472" s="163">
        <f t="shared" si="65"/>
        <v>0</v>
      </c>
      <c r="I472" s="165">
        <f t="shared" si="65"/>
        <v>0</v>
      </c>
    </row>
    <row r="473" spans="1:9" ht="13.5" thickBot="1">
      <c r="A473" s="12"/>
      <c r="B473" s="72" t="s">
        <v>109</v>
      </c>
      <c r="C473" s="598">
        <f t="shared" si="63"/>
        <v>351</v>
      </c>
      <c r="D473" s="441">
        <f>E473+F473+G473+H473+I473</f>
        <v>351</v>
      </c>
      <c r="E473" s="270">
        <f>E474+E477</f>
        <v>351</v>
      </c>
      <c r="F473" s="651">
        <f t="shared" si="65"/>
        <v>0</v>
      </c>
      <c r="G473" s="236">
        <f t="shared" si="65"/>
        <v>0</v>
      </c>
      <c r="H473" s="236">
        <f t="shared" si="65"/>
        <v>0</v>
      </c>
      <c r="I473" s="237">
        <f t="shared" si="65"/>
        <v>0</v>
      </c>
    </row>
    <row r="474" spans="1:9" ht="12.75">
      <c r="A474" s="96"/>
      <c r="B474" s="105" t="s">
        <v>48</v>
      </c>
      <c r="C474" s="227">
        <f aca="true" t="shared" si="66" ref="C474:I474">C475</f>
        <v>254</v>
      </c>
      <c r="D474" s="258">
        <f>E474+F474+G474+H474+I474</f>
        <v>254</v>
      </c>
      <c r="E474" s="260">
        <f t="shared" si="66"/>
        <v>254</v>
      </c>
      <c r="F474" s="658">
        <f t="shared" si="66"/>
        <v>0</v>
      </c>
      <c r="G474" s="202">
        <f t="shared" si="66"/>
        <v>0</v>
      </c>
      <c r="H474" s="202">
        <f t="shared" si="66"/>
        <v>0</v>
      </c>
      <c r="I474" s="203">
        <f t="shared" si="66"/>
        <v>0</v>
      </c>
    </row>
    <row r="475" spans="1:9" ht="12.75">
      <c r="A475" s="145">
        <v>1</v>
      </c>
      <c r="B475" s="134" t="s">
        <v>110</v>
      </c>
      <c r="C475" s="222">
        <f>E475+F475+G475+H475+I475</f>
        <v>254</v>
      </c>
      <c r="D475" s="436">
        <f>E475+F475+G475+H475+I475</f>
        <v>254</v>
      </c>
      <c r="E475" s="274">
        <v>254</v>
      </c>
      <c r="F475" s="655"/>
      <c r="G475" s="232"/>
      <c r="H475" s="232"/>
      <c r="I475" s="198"/>
    </row>
    <row r="476" spans="1:9" ht="13.5" thickBot="1">
      <c r="A476" s="146"/>
      <c r="B476" s="39" t="s">
        <v>111</v>
      </c>
      <c r="C476" s="222"/>
      <c r="D476" s="436"/>
      <c r="E476" s="265"/>
      <c r="F476" s="656"/>
      <c r="G476" s="191"/>
      <c r="H476" s="191"/>
      <c r="I476" s="191"/>
    </row>
    <row r="477" spans="1:9" ht="12.75">
      <c r="A477" s="308"/>
      <c r="B477" s="110" t="s">
        <v>41</v>
      </c>
      <c r="C477" s="222">
        <f aca="true" t="shared" si="67" ref="C477:I477">C478</f>
        <v>97</v>
      </c>
      <c r="D477" s="436">
        <f aca="true" t="shared" si="68" ref="D477:D486">E477+F477+G477+H477+I477</f>
        <v>97</v>
      </c>
      <c r="E477" s="274">
        <f t="shared" si="67"/>
        <v>97</v>
      </c>
      <c r="F477" s="666">
        <f t="shared" si="67"/>
        <v>0</v>
      </c>
      <c r="G477" s="309">
        <f t="shared" si="67"/>
        <v>0</v>
      </c>
      <c r="H477" s="309">
        <f t="shared" si="67"/>
        <v>0</v>
      </c>
      <c r="I477" s="309">
        <f t="shared" si="67"/>
        <v>0</v>
      </c>
    </row>
    <row r="478" spans="1:9" ht="13.5" thickBot="1">
      <c r="A478" s="692">
        <v>1</v>
      </c>
      <c r="B478" s="62" t="s">
        <v>208</v>
      </c>
      <c r="C478" s="222">
        <f>E478+F478+G478+H478+I478</f>
        <v>97</v>
      </c>
      <c r="D478" s="210">
        <f t="shared" si="68"/>
        <v>97</v>
      </c>
      <c r="E478" s="201">
        <v>97</v>
      </c>
      <c r="F478" s="656"/>
      <c r="G478" s="191"/>
      <c r="H478" s="191"/>
      <c r="I478" s="717"/>
    </row>
    <row r="479" spans="1:9" s="4" customFormat="1" ht="14.25" customHeight="1" thickBot="1">
      <c r="A479" s="295"/>
      <c r="B479" s="72" t="s">
        <v>112</v>
      </c>
      <c r="C479" s="386">
        <f>E479+F479+G479+H479+I479</f>
        <v>7</v>
      </c>
      <c r="D479" s="445">
        <f t="shared" si="68"/>
        <v>7</v>
      </c>
      <c r="E479" s="270">
        <f>E480</f>
        <v>7</v>
      </c>
      <c r="F479" s="651">
        <f>F480</f>
        <v>0</v>
      </c>
      <c r="G479" s="236">
        <f>G480</f>
        <v>0</v>
      </c>
      <c r="H479" s="236">
        <f>H480</f>
        <v>0</v>
      </c>
      <c r="I479" s="236">
        <f>I480</f>
        <v>0</v>
      </c>
    </row>
    <row r="480" spans="1:9" s="4" customFormat="1" ht="14.25" customHeight="1" thickBot="1">
      <c r="A480" s="308"/>
      <c r="B480" s="110" t="s">
        <v>41</v>
      </c>
      <c r="C480" s="312">
        <f>C481</f>
        <v>7</v>
      </c>
      <c r="D480" s="446">
        <f t="shared" si="68"/>
        <v>7</v>
      </c>
      <c r="E480" s="231">
        <f>E481</f>
        <v>7</v>
      </c>
      <c r="F480" s="633">
        <f>F502</f>
        <v>0</v>
      </c>
      <c r="G480" s="187">
        <f>G502</f>
        <v>0</v>
      </c>
      <c r="H480" s="187">
        <f>H502</f>
        <v>0</v>
      </c>
      <c r="I480" s="187">
        <f>I502</f>
        <v>0</v>
      </c>
    </row>
    <row r="481" spans="1:9" ht="14.25" customHeight="1" thickBot="1">
      <c r="A481" s="295">
        <v>1</v>
      </c>
      <c r="B481" s="310" t="s">
        <v>209</v>
      </c>
      <c r="C481" s="312">
        <f aca="true" t="shared" si="69" ref="C481:C486">E481+F481+G481+H481+I481</f>
        <v>7</v>
      </c>
      <c r="D481" s="446">
        <f t="shared" si="68"/>
        <v>7</v>
      </c>
      <c r="E481" s="311">
        <v>7</v>
      </c>
      <c r="F481" s="667"/>
      <c r="G481" s="312"/>
      <c r="H481" s="312"/>
      <c r="I481" s="312"/>
    </row>
    <row r="482" spans="1:9" ht="14.25" customHeight="1" thickBot="1">
      <c r="A482" s="295"/>
      <c r="B482" s="72" t="s">
        <v>210</v>
      </c>
      <c r="C482" s="386">
        <f t="shared" si="69"/>
        <v>64</v>
      </c>
      <c r="D482" s="445">
        <f t="shared" si="68"/>
        <v>64</v>
      </c>
      <c r="E482" s="383">
        <f aca="true" t="shared" si="70" ref="E482:I483">E483</f>
        <v>64</v>
      </c>
      <c r="F482" s="651">
        <f t="shared" si="70"/>
        <v>0</v>
      </c>
      <c r="G482" s="236">
        <f t="shared" si="70"/>
        <v>0</v>
      </c>
      <c r="H482" s="236">
        <f t="shared" si="70"/>
        <v>0</v>
      </c>
      <c r="I482" s="236">
        <f t="shared" si="70"/>
        <v>0</v>
      </c>
    </row>
    <row r="483" spans="1:9" ht="14.25" customHeight="1" thickBot="1">
      <c r="A483" s="308"/>
      <c r="B483" s="110" t="s">
        <v>41</v>
      </c>
      <c r="C483" s="312">
        <f t="shared" si="69"/>
        <v>64</v>
      </c>
      <c r="D483" s="446">
        <f t="shared" si="68"/>
        <v>64</v>
      </c>
      <c r="E483" s="311">
        <f t="shared" si="70"/>
        <v>64</v>
      </c>
      <c r="F483" s="633">
        <f t="shared" si="70"/>
        <v>0</v>
      </c>
      <c r="G483" s="187">
        <f t="shared" si="70"/>
        <v>0</v>
      </c>
      <c r="H483" s="187">
        <f t="shared" si="70"/>
        <v>0</v>
      </c>
      <c r="I483" s="187">
        <f t="shared" si="70"/>
        <v>0</v>
      </c>
    </row>
    <row r="484" spans="1:9" ht="14.25" customHeight="1" thickBot="1">
      <c r="A484" s="692">
        <v>1</v>
      </c>
      <c r="B484" s="310" t="s">
        <v>88</v>
      </c>
      <c r="C484" s="312">
        <f t="shared" si="69"/>
        <v>64</v>
      </c>
      <c r="D484" s="750">
        <f t="shared" si="68"/>
        <v>64</v>
      </c>
      <c r="E484" s="751">
        <v>64</v>
      </c>
      <c r="F484" s="633"/>
      <c r="G484" s="175"/>
      <c r="H484" s="175"/>
      <c r="I484" s="175"/>
    </row>
    <row r="485" spans="1:9" ht="14.25" customHeight="1" thickBot="1">
      <c r="A485" s="292"/>
      <c r="B485" s="379" t="s">
        <v>211</v>
      </c>
      <c r="C485" s="386">
        <f t="shared" si="69"/>
        <v>150</v>
      </c>
      <c r="D485" s="445">
        <f t="shared" si="68"/>
        <v>150</v>
      </c>
      <c r="E485" s="384">
        <f>E486</f>
        <v>150</v>
      </c>
      <c r="F485" s="668">
        <f>F486</f>
        <v>0</v>
      </c>
      <c r="G485" s="385">
        <f>G486</f>
        <v>0</v>
      </c>
      <c r="H485" s="385">
        <f>H486</f>
        <v>0</v>
      </c>
      <c r="I485" s="385">
        <f>I486</f>
        <v>0</v>
      </c>
    </row>
    <row r="486" spans="1:9" ht="14.25" customHeight="1" thickBot="1">
      <c r="A486" s="48"/>
      <c r="B486" s="88" t="s">
        <v>48</v>
      </c>
      <c r="C486" s="312">
        <f t="shared" si="69"/>
        <v>150</v>
      </c>
      <c r="D486" s="447">
        <f t="shared" si="68"/>
        <v>150</v>
      </c>
      <c r="E486" s="311">
        <f>E488</f>
        <v>150</v>
      </c>
      <c r="F486" s="633">
        <f>F488</f>
        <v>0</v>
      </c>
      <c r="G486" s="187">
        <f>G488</f>
        <v>0</v>
      </c>
      <c r="H486" s="187">
        <f>H488</f>
        <v>0</v>
      </c>
      <c r="I486" s="187">
        <f>I488</f>
        <v>0</v>
      </c>
    </row>
    <row r="487" spans="1:9" ht="14.25" customHeight="1" thickBot="1">
      <c r="A487" s="30">
        <v>1</v>
      </c>
      <c r="B487" s="44" t="s">
        <v>212</v>
      </c>
      <c r="C487" s="312"/>
      <c r="D487" s="448"/>
      <c r="E487" s="380"/>
      <c r="F487" s="669"/>
      <c r="G487" s="341"/>
      <c r="H487" s="341"/>
      <c r="I487" s="341"/>
    </row>
    <row r="488" spans="1:9" ht="14.25" customHeight="1" thickBot="1">
      <c r="A488" s="30"/>
      <c r="B488" s="44" t="s">
        <v>213</v>
      </c>
      <c r="C488" s="312">
        <f>E488+F488+G488+H488+I488</f>
        <v>150</v>
      </c>
      <c r="D488" s="446">
        <f>E488+F488+G488+H488+I488</f>
        <v>150</v>
      </c>
      <c r="E488" s="311">
        <v>150</v>
      </c>
      <c r="F488" s="667"/>
      <c r="G488" s="312"/>
      <c r="H488" s="312"/>
      <c r="I488" s="312"/>
    </row>
    <row r="489" spans="1:9" ht="14.25" customHeight="1" thickBot="1">
      <c r="A489" s="30"/>
      <c r="B489" s="44" t="s">
        <v>214</v>
      </c>
      <c r="C489" s="312"/>
      <c r="D489" s="601"/>
      <c r="E489" s="509"/>
      <c r="F489" s="670"/>
      <c r="G489" s="342"/>
      <c r="H489" s="342"/>
      <c r="I489" s="342"/>
    </row>
    <row r="490" spans="1:9" ht="14.25" customHeight="1" thickBot="1">
      <c r="A490" s="541"/>
      <c r="B490" s="345" t="s">
        <v>511</v>
      </c>
      <c r="C490" s="386">
        <f>D490</f>
        <v>97</v>
      </c>
      <c r="D490" s="387">
        <f>E490+F490+G490+H490+I490</f>
        <v>97</v>
      </c>
      <c r="E490" s="383">
        <f aca="true" t="shared" si="71" ref="E490:I491">E491</f>
        <v>97</v>
      </c>
      <c r="F490" s="651">
        <f t="shared" si="71"/>
        <v>0</v>
      </c>
      <c r="G490" s="236">
        <f t="shared" si="71"/>
        <v>0</v>
      </c>
      <c r="H490" s="236">
        <f t="shared" si="71"/>
        <v>0</v>
      </c>
      <c r="I490" s="236">
        <f t="shared" si="71"/>
        <v>0</v>
      </c>
    </row>
    <row r="491" spans="1:9" ht="14.25" customHeight="1" thickBot="1">
      <c r="A491" s="537"/>
      <c r="B491" s="532" t="s">
        <v>41</v>
      </c>
      <c r="C491" s="312">
        <f>E491+F491+G491+H491+I491</f>
        <v>97</v>
      </c>
      <c r="D491" s="602">
        <f>E491+F491+G491+H491+I491</f>
        <v>97</v>
      </c>
      <c r="E491" s="539">
        <f t="shared" si="71"/>
        <v>97</v>
      </c>
      <c r="F491" s="671">
        <f t="shared" si="71"/>
        <v>0</v>
      </c>
      <c r="G491" s="540">
        <f t="shared" si="71"/>
        <v>0</v>
      </c>
      <c r="H491" s="540">
        <f t="shared" si="71"/>
        <v>0</v>
      </c>
      <c r="I491" s="540">
        <f t="shared" si="71"/>
        <v>0</v>
      </c>
    </row>
    <row r="492" spans="1:9" ht="14.25" customHeight="1" thickBot="1">
      <c r="A492" s="692">
        <v>1</v>
      </c>
      <c r="B492" s="310" t="s">
        <v>208</v>
      </c>
      <c r="C492" s="312">
        <f>E492+F492+G492+H492+I492</f>
        <v>97</v>
      </c>
      <c r="D492" s="747">
        <f>E492+F492+G492+H492+I492</f>
        <v>97</v>
      </c>
      <c r="E492" s="749">
        <v>97</v>
      </c>
      <c r="F492" s="667"/>
      <c r="G492" s="312"/>
      <c r="H492" s="312"/>
      <c r="I492" s="312"/>
    </row>
    <row r="493" spans="1:9" ht="14.25" customHeight="1" thickBot="1">
      <c r="A493" s="292"/>
      <c r="B493" s="379" t="s">
        <v>215</v>
      </c>
      <c r="C493" s="312"/>
      <c r="D493" s="603"/>
      <c r="E493" s="381"/>
      <c r="F493" s="667"/>
      <c r="G493" s="312"/>
      <c r="H493" s="312"/>
      <c r="I493" s="312"/>
    </row>
    <row r="494" spans="1:9" ht="14.25" customHeight="1" thickBot="1">
      <c r="A494" s="132"/>
      <c r="B494" s="382" t="s">
        <v>216</v>
      </c>
      <c r="C494" s="386">
        <f aca="true" t="shared" si="72" ref="C494:C508">E494+F494+G494+H494+I494</f>
        <v>176</v>
      </c>
      <c r="D494" s="604">
        <f>E494+F494+G494+H494+I494</f>
        <v>176</v>
      </c>
      <c r="E494" s="387">
        <f>E495</f>
        <v>176</v>
      </c>
      <c r="F494" s="672">
        <f>F495</f>
        <v>0</v>
      </c>
      <c r="G494" s="388">
        <f>G495</f>
        <v>0</v>
      </c>
      <c r="H494" s="388">
        <f>H495</f>
        <v>0</v>
      </c>
      <c r="I494" s="388">
        <f>I495</f>
        <v>0</v>
      </c>
    </row>
    <row r="495" spans="1:9" ht="14.25" customHeight="1">
      <c r="A495" s="308"/>
      <c r="B495" s="110" t="s">
        <v>41</v>
      </c>
      <c r="C495" s="312">
        <f>C496+C497</f>
        <v>176</v>
      </c>
      <c r="D495" s="864">
        <f aca="true" t="shared" si="73" ref="D495:I495">D496+D497</f>
        <v>176</v>
      </c>
      <c r="E495" s="508">
        <f t="shared" si="73"/>
        <v>176</v>
      </c>
      <c r="F495" s="508"/>
      <c r="G495" s="718">
        <f t="shared" si="73"/>
        <v>0</v>
      </c>
      <c r="H495" s="718">
        <f t="shared" si="73"/>
        <v>0</v>
      </c>
      <c r="I495" s="718">
        <f t="shared" si="73"/>
        <v>0</v>
      </c>
    </row>
    <row r="496" spans="1:9" ht="14.25" customHeight="1">
      <c r="A496" s="143">
        <v>1</v>
      </c>
      <c r="B496" s="151" t="s">
        <v>208</v>
      </c>
      <c r="C496" s="312">
        <f t="shared" si="72"/>
        <v>97</v>
      </c>
      <c r="D496" s="747">
        <f>E496+F496+G496+H496+I496</f>
        <v>97</v>
      </c>
      <c r="E496" s="746">
        <v>97</v>
      </c>
      <c r="F496" s="312"/>
      <c r="G496" s="312"/>
      <c r="H496" s="312"/>
      <c r="I496" s="312"/>
    </row>
    <row r="497" spans="1:9" ht="14.25" customHeight="1" thickBot="1">
      <c r="A497" s="143">
        <v>2</v>
      </c>
      <c r="B497" s="50" t="s">
        <v>88</v>
      </c>
      <c r="C497" s="342">
        <f t="shared" si="72"/>
        <v>79</v>
      </c>
      <c r="D497" s="747">
        <f>E497+F497+G497+H497+I497</f>
        <v>79</v>
      </c>
      <c r="E497" s="748">
        <v>79</v>
      </c>
      <c r="F497" s="448"/>
      <c r="G497" s="448"/>
      <c r="H497" s="448"/>
      <c r="I497" s="448"/>
    </row>
    <row r="498" spans="1:9" ht="14.25" customHeight="1">
      <c r="A498" s="9" t="s">
        <v>33</v>
      </c>
      <c r="B498" s="7"/>
      <c r="C498" s="64" t="s">
        <v>283</v>
      </c>
      <c r="D498" s="64" t="s">
        <v>283</v>
      </c>
      <c r="E498" s="64" t="s">
        <v>43</v>
      </c>
      <c r="F498" s="64" t="s">
        <v>524</v>
      </c>
      <c r="G498" s="138"/>
      <c r="H498" s="79"/>
      <c r="I498" s="64"/>
    </row>
    <row r="499" spans="1:9" ht="14.25" customHeight="1">
      <c r="A499" s="9" t="s">
        <v>0</v>
      </c>
      <c r="B499" s="45" t="s">
        <v>3</v>
      </c>
      <c r="C499" s="10" t="s">
        <v>522</v>
      </c>
      <c r="D499" s="65" t="s">
        <v>284</v>
      </c>
      <c r="E499" s="65" t="s">
        <v>1</v>
      </c>
      <c r="F499" s="65" t="s">
        <v>525</v>
      </c>
      <c r="G499" s="80" t="s">
        <v>28</v>
      </c>
      <c r="H499" s="80" t="s">
        <v>29</v>
      </c>
      <c r="I499" s="65" t="s">
        <v>58</v>
      </c>
    </row>
    <row r="500" spans="1:9" ht="14.25" customHeight="1" thickBot="1">
      <c r="A500" s="18"/>
      <c r="B500" s="46"/>
      <c r="C500" s="66"/>
      <c r="D500" s="66"/>
      <c r="E500" s="66" t="s">
        <v>2</v>
      </c>
      <c r="F500" s="66"/>
      <c r="G500" s="139" t="s">
        <v>60</v>
      </c>
      <c r="H500" s="139" t="s">
        <v>30</v>
      </c>
      <c r="I500" s="66" t="s">
        <v>59</v>
      </c>
    </row>
    <row r="501" spans="1:9" ht="14.25" customHeight="1" thickBot="1">
      <c r="A501" s="12"/>
      <c r="B501" s="61"/>
      <c r="C501" s="132">
        <v>1</v>
      </c>
      <c r="D501" s="438" t="s">
        <v>285</v>
      </c>
      <c r="E501" s="13">
        <v>3</v>
      </c>
      <c r="F501" s="13">
        <v>4</v>
      </c>
      <c r="G501" s="14">
        <v>5</v>
      </c>
      <c r="H501" s="15">
        <v>6</v>
      </c>
      <c r="I501" s="15">
        <v>7</v>
      </c>
    </row>
    <row r="502" spans="1:9" ht="13.5" thickBot="1">
      <c r="A502" s="32"/>
      <c r="B502" s="553" t="s">
        <v>31</v>
      </c>
      <c r="C502" s="865">
        <f t="shared" si="72"/>
        <v>1218</v>
      </c>
      <c r="D502" s="606">
        <f>E502+F502+G502+H502+I502</f>
        <v>1218</v>
      </c>
      <c r="E502" s="554">
        <f>E503+E504+E505</f>
        <v>1218</v>
      </c>
      <c r="F502" s="650">
        <f>F503+F504+F505</f>
        <v>0</v>
      </c>
      <c r="G502" s="555">
        <f>G503+G504+G505</f>
        <v>0</v>
      </c>
      <c r="H502" s="555">
        <f>H503+H504+H505</f>
        <v>0</v>
      </c>
      <c r="I502" s="556">
        <f>I503+I504+I505</f>
        <v>0</v>
      </c>
    </row>
    <row r="503" spans="1:9" s="56" customFormat="1" ht="12.75">
      <c r="A503" s="129" t="s">
        <v>8</v>
      </c>
      <c r="B503" s="17" t="s">
        <v>24</v>
      </c>
      <c r="C503" s="174">
        <f t="shared" si="72"/>
        <v>0</v>
      </c>
      <c r="D503" s="443"/>
      <c r="E503" s="184">
        <v>0</v>
      </c>
      <c r="F503" s="626">
        <f>F507</f>
        <v>0</v>
      </c>
      <c r="G503" s="184">
        <f>G507</f>
        <v>0</v>
      </c>
      <c r="H503" s="184">
        <f>H507</f>
        <v>0</v>
      </c>
      <c r="I503" s="215">
        <f>I507</f>
        <v>0</v>
      </c>
    </row>
    <row r="504" spans="1:9" s="56" customFormat="1" ht="12.75">
      <c r="A504" s="9" t="s">
        <v>10</v>
      </c>
      <c r="B504" s="17" t="s">
        <v>11</v>
      </c>
      <c r="C504" s="174">
        <f t="shared" si="72"/>
        <v>0</v>
      </c>
      <c r="D504" s="443"/>
      <c r="E504" s="174">
        <v>0</v>
      </c>
      <c r="F504" s="627"/>
      <c r="G504" s="174"/>
      <c r="H504" s="174"/>
      <c r="I504" s="216"/>
    </row>
    <row r="505" spans="1:9" s="56" customFormat="1" ht="13.5" thickBot="1">
      <c r="A505" s="9" t="s">
        <v>12</v>
      </c>
      <c r="B505" s="17" t="s">
        <v>47</v>
      </c>
      <c r="C505" s="200">
        <f t="shared" si="72"/>
        <v>1218</v>
      </c>
      <c r="D505" s="432">
        <f>E505+F505+G505+H505+I505</f>
        <v>1218</v>
      </c>
      <c r="E505" s="197">
        <f>E506+E509+E513+E523+E533+E536+E549+E552+E555+E558</f>
        <v>1218</v>
      </c>
      <c r="F505" s="628">
        <f>F510+F521+F530+F534+F547</f>
        <v>0</v>
      </c>
      <c r="G505" s="196">
        <f>G510+G521+G530+G534+G547</f>
        <v>0</v>
      </c>
      <c r="H505" s="196">
        <f>H510+H521+H530+H534+H547</f>
        <v>0</v>
      </c>
      <c r="I505" s="389">
        <f>I510+I521+I530+I534+I547</f>
        <v>0</v>
      </c>
    </row>
    <row r="506" spans="1:9" s="4" customFormat="1" ht="13.5" thickBot="1">
      <c r="A506" s="22"/>
      <c r="B506" s="70" t="s">
        <v>55</v>
      </c>
      <c r="C506" s="598">
        <f t="shared" si="72"/>
        <v>265</v>
      </c>
      <c r="D506" s="441">
        <f>E506+F506+G506+H506+I506</f>
        <v>265</v>
      </c>
      <c r="E506" s="270">
        <f aca="true" t="shared" si="74" ref="E506:I507">E507</f>
        <v>265</v>
      </c>
      <c r="F506" s="651">
        <f t="shared" si="74"/>
        <v>0</v>
      </c>
      <c r="G506" s="236">
        <f t="shared" si="74"/>
        <v>0</v>
      </c>
      <c r="H506" s="236">
        <f t="shared" si="74"/>
        <v>0</v>
      </c>
      <c r="I506" s="237">
        <f t="shared" si="74"/>
        <v>0</v>
      </c>
    </row>
    <row r="507" spans="1:9" s="4" customFormat="1" ht="12.75">
      <c r="A507" s="55"/>
      <c r="B507" s="110" t="s">
        <v>48</v>
      </c>
      <c r="C507" s="200">
        <f t="shared" si="72"/>
        <v>265</v>
      </c>
      <c r="D507" s="423">
        <f>E507+F507+G507+H507+I507</f>
        <v>265</v>
      </c>
      <c r="E507" s="256">
        <f t="shared" si="74"/>
        <v>265</v>
      </c>
      <c r="F507" s="652">
        <f t="shared" si="74"/>
        <v>0</v>
      </c>
      <c r="G507" s="181">
        <f t="shared" si="74"/>
        <v>0</v>
      </c>
      <c r="H507" s="181">
        <f t="shared" si="74"/>
        <v>0</v>
      </c>
      <c r="I507" s="181">
        <f t="shared" si="74"/>
        <v>0</v>
      </c>
    </row>
    <row r="508" spans="1:9" s="4" customFormat="1" ht="13.5" thickBot="1">
      <c r="A508" s="692">
        <v>1</v>
      </c>
      <c r="B508" s="283" t="s">
        <v>217</v>
      </c>
      <c r="C508" s="200">
        <f t="shared" si="72"/>
        <v>265</v>
      </c>
      <c r="D508" s="210">
        <f>E508+F508+G508+H508+I508</f>
        <v>265</v>
      </c>
      <c r="E508" s="563">
        <v>265</v>
      </c>
      <c r="F508" s="627"/>
      <c r="G508" s="174"/>
      <c r="H508" s="174"/>
      <c r="I508" s="784"/>
    </row>
    <row r="509" spans="1:9" ht="13.5" thickBot="1">
      <c r="A509" s="15"/>
      <c r="B509" s="70" t="s">
        <v>54</v>
      </c>
      <c r="C509" s="598">
        <f>E509+F509+G509+H509+I509</f>
        <v>71</v>
      </c>
      <c r="D509" s="441">
        <f aca="true" t="shared" si="75" ref="D509:D564">E509+F509+G509+H509+I509</f>
        <v>71</v>
      </c>
      <c r="E509" s="270">
        <f>E510</f>
        <v>71</v>
      </c>
      <c r="F509" s="651">
        <f>F510</f>
        <v>0</v>
      </c>
      <c r="G509" s="236">
        <f>G510</f>
        <v>0</v>
      </c>
      <c r="H509" s="236">
        <f>H510</f>
        <v>0</v>
      </c>
      <c r="I509" s="237">
        <f>I510</f>
        <v>0</v>
      </c>
    </row>
    <row r="510" spans="1:9" ht="13.5" thickBot="1">
      <c r="A510" s="40"/>
      <c r="B510" s="88" t="s">
        <v>41</v>
      </c>
      <c r="C510" s="200">
        <f>E510+F510+G510+H510+I510</f>
        <v>71</v>
      </c>
      <c r="D510" s="424">
        <f t="shared" si="75"/>
        <v>71</v>
      </c>
      <c r="E510" s="273">
        <f>E511+E512</f>
        <v>71</v>
      </c>
      <c r="F510" s="653">
        <f>F511+F512</f>
        <v>0</v>
      </c>
      <c r="G510" s="241">
        <f>G511+G512</f>
        <v>0</v>
      </c>
      <c r="H510" s="241">
        <f>H511+H512</f>
        <v>0</v>
      </c>
      <c r="I510" s="242">
        <f>I511+I512</f>
        <v>0</v>
      </c>
    </row>
    <row r="511" spans="1:9" ht="12.75">
      <c r="A511" s="119">
        <v>1</v>
      </c>
      <c r="B511" s="39" t="s">
        <v>218</v>
      </c>
      <c r="C511" s="200">
        <f>E511+F511+G511+H511+I511</f>
        <v>9</v>
      </c>
      <c r="D511" s="430">
        <f t="shared" si="75"/>
        <v>9</v>
      </c>
      <c r="E511" s="268">
        <v>9</v>
      </c>
      <c r="F511" s="654"/>
      <c r="G511" s="189"/>
      <c r="H511" s="189"/>
      <c r="I511" s="190"/>
    </row>
    <row r="512" spans="1:9" ht="13.5" thickBot="1">
      <c r="A512" s="130">
        <v>2</v>
      </c>
      <c r="B512" s="134" t="s">
        <v>219</v>
      </c>
      <c r="C512" s="200">
        <f>E512+F512+G512+H512+I512</f>
        <v>62</v>
      </c>
      <c r="D512" s="430">
        <f t="shared" si="75"/>
        <v>62</v>
      </c>
      <c r="E512" s="228">
        <v>62</v>
      </c>
      <c r="F512" s="655"/>
      <c r="G512" s="232"/>
      <c r="H512" s="232"/>
      <c r="I512" s="232"/>
    </row>
    <row r="513" spans="1:9" ht="13.5" thickBot="1">
      <c r="A513" s="22"/>
      <c r="B513" s="70" t="s">
        <v>113</v>
      </c>
      <c r="C513" s="598">
        <f>C514</f>
        <v>305</v>
      </c>
      <c r="D513" s="441">
        <f aca="true" t="shared" si="76" ref="D513:I513">D514</f>
        <v>305</v>
      </c>
      <c r="E513" s="596">
        <f t="shared" si="76"/>
        <v>305</v>
      </c>
      <c r="F513" s="596"/>
      <c r="G513" s="710">
        <f t="shared" si="76"/>
        <v>0</v>
      </c>
      <c r="H513" s="710">
        <f t="shared" si="76"/>
        <v>0</v>
      </c>
      <c r="I513" s="710">
        <f t="shared" si="76"/>
        <v>0</v>
      </c>
    </row>
    <row r="514" spans="1:9" ht="13.5" thickBot="1">
      <c r="A514" s="9" t="s">
        <v>12</v>
      </c>
      <c r="B514" s="17" t="s">
        <v>47</v>
      </c>
      <c r="C514" s="200">
        <f>C515+C521</f>
        <v>305</v>
      </c>
      <c r="D514" s="423">
        <f>D515+D521</f>
        <v>305</v>
      </c>
      <c r="E514" s="575">
        <f>E515+E521</f>
        <v>305</v>
      </c>
      <c r="F514" s="575"/>
      <c r="G514" s="709">
        <f>G515+G521</f>
        <v>0</v>
      </c>
      <c r="H514" s="709">
        <f>H515+H521</f>
        <v>0</v>
      </c>
      <c r="I514" s="709">
        <f>I515+I521</f>
        <v>0</v>
      </c>
    </row>
    <row r="515" spans="1:9" ht="13.5" thickBot="1">
      <c r="A515" s="55"/>
      <c r="B515" s="324" t="s">
        <v>50</v>
      </c>
      <c r="C515" s="200">
        <f>C517+C519</f>
        <v>254</v>
      </c>
      <c r="D515" s="210">
        <f>D517+D519</f>
        <v>254</v>
      </c>
      <c r="E515" s="200">
        <f>E517+E519</f>
        <v>254</v>
      </c>
      <c r="F515" s="665"/>
      <c r="G515" s="174">
        <f>G517+G519</f>
        <v>0</v>
      </c>
      <c r="H515" s="174">
        <f>H517+H519</f>
        <v>0</v>
      </c>
      <c r="I515" s="174">
        <f>I517+I519</f>
        <v>0</v>
      </c>
    </row>
    <row r="516" spans="1:9" ht="13.5" thickBot="1">
      <c r="A516" s="21">
        <v>1</v>
      </c>
      <c r="B516" s="866" t="s">
        <v>526</v>
      </c>
      <c r="C516" s="200"/>
      <c r="D516" s="423"/>
      <c r="E516" s="256"/>
      <c r="F516" s="652"/>
      <c r="G516" s="181"/>
      <c r="H516" s="181"/>
      <c r="I516" s="356"/>
    </row>
    <row r="517" spans="1:9" ht="13.5" thickBot="1">
      <c r="A517" s="9"/>
      <c r="B517" s="867" t="s">
        <v>529</v>
      </c>
      <c r="C517" s="200">
        <f>D517</f>
        <v>127</v>
      </c>
      <c r="D517" s="423">
        <f>E517+F517+G517+H517+I517</f>
        <v>127</v>
      </c>
      <c r="E517" s="256">
        <v>127</v>
      </c>
      <c r="F517" s="652"/>
      <c r="G517" s="181"/>
      <c r="H517" s="181"/>
      <c r="I517" s="356"/>
    </row>
    <row r="518" spans="1:9" ht="13.5" thickBot="1">
      <c r="A518" s="9"/>
      <c r="B518" s="867" t="s">
        <v>528</v>
      </c>
      <c r="C518" s="200"/>
      <c r="D518" s="423"/>
      <c r="E518" s="256"/>
      <c r="F518" s="652"/>
      <c r="G518" s="181"/>
      <c r="H518" s="181"/>
      <c r="I518" s="356"/>
    </row>
    <row r="519" spans="1:9" ht="13.5" thickBot="1">
      <c r="A519" s="145">
        <v>2</v>
      </c>
      <c r="B519" s="158" t="s">
        <v>531</v>
      </c>
      <c r="C519" s="200">
        <f>D519</f>
        <v>127</v>
      </c>
      <c r="D519" s="423">
        <f>E519+F519+G519+H519+I519</f>
        <v>127</v>
      </c>
      <c r="E519" s="256">
        <v>127</v>
      </c>
      <c r="F519" s="652"/>
      <c r="G519" s="181"/>
      <c r="H519" s="181"/>
      <c r="I519" s="356"/>
    </row>
    <row r="520" spans="1:9" ht="13.5" thickBot="1">
      <c r="A520" s="146"/>
      <c r="B520" s="155" t="s">
        <v>530</v>
      </c>
      <c r="C520" s="200"/>
      <c r="D520" s="423"/>
      <c r="E520" s="256"/>
      <c r="F520" s="652"/>
      <c r="G520" s="181"/>
      <c r="H520" s="181"/>
      <c r="I520" s="356"/>
    </row>
    <row r="521" spans="1:9" ht="13.5" thickBot="1">
      <c r="A521" s="708"/>
      <c r="B521" s="107" t="s">
        <v>41</v>
      </c>
      <c r="C521" s="227">
        <f>E521+F521+G521+H521+I521</f>
        <v>51</v>
      </c>
      <c r="D521" s="420">
        <f t="shared" si="75"/>
        <v>51</v>
      </c>
      <c r="E521" s="256">
        <f>E522</f>
        <v>51</v>
      </c>
      <c r="F521" s="652">
        <f>F522</f>
        <v>0</v>
      </c>
      <c r="G521" s="181">
        <f>G522</f>
        <v>0</v>
      </c>
      <c r="H521" s="181">
        <f>H522</f>
        <v>0</v>
      </c>
      <c r="I521" s="356">
        <f>I522</f>
        <v>0</v>
      </c>
    </row>
    <row r="522" spans="1:9" ht="13.5" thickBot="1">
      <c r="A522" s="143">
        <v>1</v>
      </c>
      <c r="B522" s="134" t="s">
        <v>220</v>
      </c>
      <c r="C522" s="199">
        <f>E522+F522+G522+H522+I522</f>
        <v>51</v>
      </c>
      <c r="D522" s="714">
        <f t="shared" si="75"/>
        <v>51</v>
      </c>
      <c r="E522" s="228">
        <v>51</v>
      </c>
      <c r="F522" s="655"/>
      <c r="G522" s="232"/>
      <c r="H522" s="232"/>
      <c r="I522" s="232"/>
    </row>
    <row r="523" spans="1:9" ht="13.5" thickBot="1">
      <c r="A523" s="9"/>
      <c r="B523" s="70" t="s">
        <v>56</v>
      </c>
      <c r="C523" s="598">
        <f>C524</f>
        <v>298</v>
      </c>
      <c r="D523" s="441">
        <f aca="true" t="shared" si="77" ref="D523:I523">D524</f>
        <v>298</v>
      </c>
      <c r="E523" s="596">
        <f t="shared" si="77"/>
        <v>298</v>
      </c>
      <c r="F523" s="596"/>
      <c r="G523" s="710">
        <f t="shared" si="77"/>
        <v>0</v>
      </c>
      <c r="H523" s="710">
        <f t="shared" si="77"/>
        <v>0</v>
      </c>
      <c r="I523" s="710">
        <f t="shared" si="77"/>
        <v>0</v>
      </c>
    </row>
    <row r="524" spans="1:9" ht="13.5" thickBot="1">
      <c r="A524" s="295" t="s">
        <v>12</v>
      </c>
      <c r="B524" s="17" t="s">
        <v>47</v>
      </c>
      <c r="C524" s="200">
        <f>C525+C530</f>
        <v>298</v>
      </c>
      <c r="D524" s="429">
        <f aca="true" t="shared" si="78" ref="D524:I524">D525+D530</f>
        <v>298</v>
      </c>
      <c r="E524" s="581">
        <f t="shared" si="78"/>
        <v>298</v>
      </c>
      <c r="F524" s="581"/>
      <c r="G524" s="716">
        <f t="shared" si="78"/>
        <v>0</v>
      </c>
      <c r="H524" s="716">
        <f t="shared" si="78"/>
        <v>0</v>
      </c>
      <c r="I524" s="716">
        <f t="shared" si="78"/>
        <v>0</v>
      </c>
    </row>
    <row r="525" spans="1:9" ht="13.5" thickBot="1">
      <c r="A525" s="108"/>
      <c r="B525" s="324" t="s">
        <v>50</v>
      </c>
      <c r="C525" s="200">
        <f>C526+C528</f>
        <v>236</v>
      </c>
      <c r="D525" s="424">
        <f aca="true" t="shared" si="79" ref="D525:I525">D526+D528</f>
        <v>236</v>
      </c>
      <c r="E525" s="582">
        <f t="shared" si="79"/>
        <v>236</v>
      </c>
      <c r="F525" s="582"/>
      <c r="G525" s="715">
        <f t="shared" si="79"/>
        <v>0</v>
      </c>
      <c r="H525" s="715">
        <f t="shared" si="79"/>
        <v>0</v>
      </c>
      <c r="I525" s="715">
        <f t="shared" si="79"/>
        <v>0</v>
      </c>
    </row>
    <row r="526" spans="1:9" ht="13.5" thickBot="1">
      <c r="A526" s="32">
        <v>1</v>
      </c>
      <c r="B526" s="158" t="s">
        <v>527</v>
      </c>
      <c r="C526" s="200">
        <f>D526</f>
        <v>109</v>
      </c>
      <c r="D526" s="424">
        <f>E526+F526+G526+H526+I526</f>
        <v>109</v>
      </c>
      <c r="E526" s="194">
        <v>109</v>
      </c>
      <c r="F526" s="637"/>
      <c r="G526" s="182"/>
      <c r="H526" s="182"/>
      <c r="I526" s="711"/>
    </row>
    <row r="527" spans="1:9" ht="13.5" thickBot="1">
      <c r="A527" s="32"/>
      <c r="B527" s="867" t="s">
        <v>533</v>
      </c>
      <c r="C527" s="200"/>
      <c r="D527" s="424"/>
      <c r="E527" s="194"/>
      <c r="F527" s="637"/>
      <c r="G527" s="182"/>
      <c r="H527" s="182"/>
      <c r="I527" s="711"/>
    </row>
    <row r="528" spans="1:9" ht="13.5" thickBot="1">
      <c r="A528" s="145">
        <v>2</v>
      </c>
      <c r="B528" s="158" t="s">
        <v>532</v>
      </c>
      <c r="C528" s="200">
        <f>D528</f>
        <v>127</v>
      </c>
      <c r="D528" s="424">
        <f>E528+F528+G528+H528+I528</f>
        <v>127</v>
      </c>
      <c r="E528" s="194">
        <v>127</v>
      </c>
      <c r="F528" s="637"/>
      <c r="G528" s="182"/>
      <c r="H528" s="182"/>
      <c r="I528" s="711"/>
    </row>
    <row r="529" spans="1:9" ht="13.5" thickBot="1">
      <c r="A529" s="146"/>
      <c r="B529" s="155" t="s">
        <v>534</v>
      </c>
      <c r="C529" s="200"/>
      <c r="D529" s="424"/>
      <c r="E529" s="194"/>
      <c r="F529" s="637"/>
      <c r="G529" s="182"/>
      <c r="H529" s="182"/>
      <c r="I529" s="711"/>
    </row>
    <row r="530" spans="1:9" ht="13.5" thickBot="1">
      <c r="A530" s="708"/>
      <c r="B530" s="107" t="s">
        <v>41</v>
      </c>
      <c r="C530" s="227">
        <f aca="true" t="shared" si="80" ref="C530:C575">E530+F530+G530+H530+I530</f>
        <v>62</v>
      </c>
      <c r="D530" s="425">
        <f t="shared" si="75"/>
        <v>62</v>
      </c>
      <c r="E530" s="231">
        <f>E531+E532</f>
        <v>62</v>
      </c>
      <c r="F530" s="657">
        <f>F531</f>
        <v>0</v>
      </c>
      <c r="G530" s="234">
        <f>G531</f>
        <v>0</v>
      </c>
      <c r="H530" s="234">
        <f>H531</f>
        <v>0</v>
      </c>
      <c r="I530" s="235">
        <f>I531</f>
        <v>0</v>
      </c>
    </row>
    <row r="531" spans="1:9" ht="12.75">
      <c r="A531" s="51">
        <v>1</v>
      </c>
      <c r="B531" s="63" t="s">
        <v>222</v>
      </c>
      <c r="C531" s="199">
        <f t="shared" si="80"/>
        <v>50</v>
      </c>
      <c r="D531" s="264">
        <f t="shared" si="75"/>
        <v>50</v>
      </c>
      <c r="E531" s="260">
        <v>50</v>
      </c>
      <c r="F531" s="658"/>
      <c r="G531" s="202"/>
      <c r="H531" s="202"/>
      <c r="I531" s="203"/>
    </row>
    <row r="532" spans="1:9" ht="13.5" thickBot="1">
      <c r="A532" s="130">
        <v>2</v>
      </c>
      <c r="B532" s="147" t="s">
        <v>223</v>
      </c>
      <c r="C532" s="199">
        <f t="shared" si="80"/>
        <v>12</v>
      </c>
      <c r="D532" s="264">
        <f t="shared" si="75"/>
        <v>12</v>
      </c>
      <c r="E532" s="229">
        <v>12</v>
      </c>
      <c r="F532" s="655"/>
      <c r="G532" s="232"/>
      <c r="H532" s="232"/>
      <c r="I532" s="232"/>
    </row>
    <row r="533" spans="1:9" ht="13.5" thickBot="1">
      <c r="A533" s="22"/>
      <c r="B533" s="70" t="s">
        <v>221</v>
      </c>
      <c r="C533" s="598">
        <f t="shared" si="80"/>
        <v>30</v>
      </c>
      <c r="D533" s="441">
        <f t="shared" si="75"/>
        <v>30</v>
      </c>
      <c r="E533" s="270">
        <f>E534</f>
        <v>30</v>
      </c>
      <c r="F533" s="651"/>
      <c r="G533" s="236"/>
      <c r="H533" s="236"/>
      <c r="I533" s="237"/>
    </row>
    <row r="534" spans="1:9" ht="13.5" thickBot="1">
      <c r="A534" s="16"/>
      <c r="B534" s="107" t="s">
        <v>41</v>
      </c>
      <c r="C534" s="227">
        <f t="shared" si="80"/>
        <v>30</v>
      </c>
      <c r="D534" s="427">
        <f t="shared" si="75"/>
        <v>30</v>
      </c>
      <c r="E534" s="267">
        <f>E535</f>
        <v>30</v>
      </c>
      <c r="F534" s="659"/>
      <c r="G534" s="219"/>
      <c r="H534" s="219"/>
      <c r="I534" s="391"/>
    </row>
    <row r="535" spans="1:9" ht="13.5" thickBot="1">
      <c r="A535" s="117">
        <v>1</v>
      </c>
      <c r="B535" s="62" t="s">
        <v>220</v>
      </c>
      <c r="C535" s="199">
        <f t="shared" si="80"/>
        <v>30</v>
      </c>
      <c r="D535" s="264">
        <f t="shared" si="75"/>
        <v>30</v>
      </c>
      <c r="E535" s="260">
        <v>30</v>
      </c>
      <c r="F535" s="658"/>
      <c r="G535" s="202"/>
      <c r="H535" s="202"/>
      <c r="I535" s="203"/>
    </row>
    <row r="536" spans="1:9" ht="13.5" thickBot="1">
      <c r="A536" s="18"/>
      <c r="B536" s="70" t="s">
        <v>85</v>
      </c>
      <c r="C536" s="598">
        <f t="shared" si="80"/>
        <v>157</v>
      </c>
      <c r="D536" s="441">
        <f t="shared" si="75"/>
        <v>157</v>
      </c>
      <c r="E536" s="270">
        <f>E537+E547</f>
        <v>157</v>
      </c>
      <c r="F536" s="651">
        <f>F537+F547</f>
        <v>0</v>
      </c>
      <c r="G536" s="236">
        <f>G537+G547</f>
        <v>0</v>
      </c>
      <c r="H536" s="236">
        <f>H537+H547</f>
        <v>0</v>
      </c>
      <c r="I536" s="236">
        <f>I537+I547</f>
        <v>0</v>
      </c>
    </row>
    <row r="537" spans="1:9" s="4" customFormat="1" ht="12.75">
      <c r="A537" s="392"/>
      <c r="B537" s="868" t="s">
        <v>50</v>
      </c>
      <c r="C537" s="200">
        <f t="shared" si="80"/>
        <v>150</v>
      </c>
      <c r="D537" s="423">
        <f t="shared" si="75"/>
        <v>150</v>
      </c>
      <c r="E537" s="256">
        <f>E538</f>
        <v>150</v>
      </c>
      <c r="F537" s="652">
        <f>F538</f>
        <v>0</v>
      </c>
      <c r="G537" s="181">
        <f>G538</f>
        <v>0</v>
      </c>
      <c r="H537" s="181">
        <f>H538</f>
        <v>0</v>
      </c>
      <c r="I537" s="181">
        <f>I538</f>
        <v>0</v>
      </c>
    </row>
    <row r="538" spans="1:9" s="4" customFormat="1" ht="12.75">
      <c r="A538" s="143">
        <v>1</v>
      </c>
      <c r="B538" s="728" t="s">
        <v>224</v>
      </c>
      <c r="C538" s="200">
        <f t="shared" si="80"/>
        <v>150</v>
      </c>
      <c r="D538" s="431">
        <f t="shared" si="75"/>
        <v>150</v>
      </c>
      <c r="E538" s="200">
        <v>150</v>
      </c>
      <c r="F538" s="627"/>
      <c r="G538" s="174"/>
      <c r="H538" s="174"/>
      <c r="I538" s="174"/>
    </row>
    <row r="539" spans="1:9" s="4" customFormat="1" ht="12.75">
      <c r="A539" s="31"/>
      <c r="B539" s="488"/>
      <c r="C539" s="204"/>
      <c r="D539" s="204"/>
      <c r="E539" s="204"/>
      <c r="F539" s="727"/>
      <c r="G539" s="293"/>
      <c r="H539" s="293"/>
      <c r="I539" s="293"/>
    </row>
    <row r="540" spans="1:9" s="4" customFormat="1" ht="12.75">
      <c r="A540" s="31"/>
      <c r="B540" s="488"/>
      <c r="C540" s="204"/>
      <c r="D540" s="204"/>
      <c r="E540" s="204"/>
      <c r="F540" s="727"/>
      <c r="G540" s="293"/>
      <c r="H540" s="293"/>
      <c r="I540" s="293"/>
    </row>
    <row r="541" spans="1:9" s="4" customFormat="1" ht="12.75">
      <c r="A541" s="31"/>
      <c r="B541" s="488"/>
      <c r="C541" s="204"/>
      <c r="D541" s="204"/>
      <c r="E541" s="204"/>
      <c r="F541" s="727"/>
      <c r="G541" s="293"/>
      <c r="H541" s="293"/>
      <c r="I541" s="293"/>
    </row>
    <row r="542" spans="1:9" s="4" customFormat="1" ht="13.5" thickBot="1">
      <c r="A542" s="31"/>
      <c r="B542" s="488"/>
      <c r="C542" s="204"/>
      <c r="D542" s="204"/>
      <c r="E542" s="204"/>
      <c r="F542" s="727"/>
      <c r="G542" s="293"/>
      <c r="H542" s="293"/>
      <c r="I542" s="293"/>
    </row>
    <row r="543" spans="1:9" s="4" customFormat="1" ht="12.75">
      <c r="A543" s="8" t="s">
        <v>33</v>
      </c>
      <c r="B543" s="7"/>
      <c r="C543" s="64" t="s">
        <v>283</v>
      </c>
      <c r="D543" s="64" t="s">
        <v>283</v>
      </c>
      <c r="E543" s="64" t="s">
        <v>43</v>
      </c>
      <c r="F543" s="64" t="s">
        <v>524</v>
      </c>
      <c r="G543" s="138"/>
      <c r="H543" s="79"/>
      <c r="I543" s="64"/>
    </row>
    <row r="544" spans="1:9" s="4" customFormat="1" ht="12.75">
      <c r="A544" s="10" t="s">
        <v>0</v>
      </c>
      <c r="B544" s="45" t="s">
        <v>3</v>
      </c>
      <c r="C544" s="10" t="s">
        <v>522</v>
      </c>
      <c r="D544" s="65" t="s">
        <v>284</v>
      </c>
      <c r="E544" s="65" t="s">
        <v>1</v>
      </c>
      <c r="F544" s="65" t="s">
        <v>525</v>
      </c>
      <c r="G544" s="80" t="s">
        <v>28</v>
      </c>
      <c r="H544" s="80" t="s">
        <v>29</v>
      </c>
      <c r="I544" s="65" t="s">
        <v>58</v>
      </c>
    </row>
    <row r="545" spans="1:9" s="4" customFormat="1" ht="13.5" thickBot="1">
      <c r="A545" s="11"/>
      <c r="B545" s="46"/>
      <c r="C545" s="66"/>
      <c r="D545" s="66"/>
      <c r="E545" s="66" t="s">
        <v>2</v>
      </c>
      <c r="F545" s="66"/>
      <c r="G545" s="139" t="s">
        <v>60</v>
      </c>
      <c r="H545" s="139" t="s">
        <v>30</v>
      </c>
      <c r="I545" s="66" t="s">
        <v>59</v>
      </c>
    </row>
    <row r="546" spans="1:9" s="4" customFormat="1" ht="13.5" thickBot="1">
      <c r="A546" s="12"/>
      <c r="B546" s="61"/>
      <c r="C546" s="7">
        <v>1</v>
      </c>
      <c r="D546" s="438" t="s">
        <v>285</v>
      </c>
      <c r="E546" s="13">
        <v>3</v>
      </c>
      <c r="F546" s="13">
        <v>4</v>
      </c>
      <c r="G546" s="14">
        <v>5</v>
      </c>
      <c r="H546" s="15">
        <v>6</v>
      </c>
      <c r="I546" s="15">
        <v>7</v>
      </c>
    </row>
    <row r="547" spans="1:9" ht="12.75">
      <c r="A547" s="108"/>
      <c r="B547" s="110" t="s">
        <v>41</v>
      </c>
      <c r="C547" s="227">
        <f t="shared" si="80"/>
        <v>7</v>
      </c>
      <c r="D547" s="420">
        <f t="shared" si="75"/>
        <v>7</v>
      </c>
      <c r="E547" s="266">
        <f>E548</f>
        <v>7</v>
      </c>
      <c r="F547" s="660">
        <f>F548</f>
        <v>0</v>
      </c>
      <c r="G547" s="217">
        <f>G548</f>
        <v>0</v>
      </c>
      <c r="H547" s="217">
        <f>H548</f>
        <v>0</v>
      </c>
      <c r="I547" s="243">
        <f>I548</f>
        <v>0</v>
      </c>
    </row>
    <row r="548" spans="1:9" ht="13.5" thickBot="1">
      <c r="A548" s="130">
        <v>1</v>
      </c>
      <c r="B548" s="147" t="s">
        <v>225</v>
      </c>
      <c r="C548" s="265">
        <f t="shared" si="80"/>
        <v>7</v>
      </c>
      <c r="D548" s="449">
        <f t="shared" si="75"/>
        <v>7</v>
      </c>
      <c r="E548" s="274">
        <v>7</v>
      </c>
      <c r="F548" s="655"/>
      <c r="G548" s="232"/>
      <c r="H548" s="232"/>
      <c r="I548" s="232"/>
    </row>
    <row r="549" spans="1:9" ht="13.5" thickBot="1">
      <c r="A549" s="27"/>
      <c r="B549" s="70" t="s">
        <v>114</v>
      </c>
      <c r="C549" s="598">
        <f t="shared" si="80"/>
        <v>0</v>
      </c>
      <c r="D549" s="441">
        <f t="shared" si="75"/>
        <v>0</v>
      </c>
      <c r="E549" s="270">
        <f>E550</f>
        <v>0</v>
      </c>
      <c r="F549" s="661"/>
      <c r="G549" s="270"/>
      <c r="H549" s="236"/>
      <c r="I549" s="236"/>
    </row>
    <row r="550" spans="1:9" ht="13.5" thickBot="1">
      <c r="A550" s="48"/>
      <c r="B550" s="88" t="s">
        <v>41</v>
      </c>
      <c r="C550" s="607">
        <f t="shared" si="80"/>
        <v>0</v>
      </c>
      <c r="D550" s="418">
        <f t="shared" si="75"/>
        <v>0</v>
      </c>
      <c r="E550" s="160">
        <f>E551</f>
        <v>0</v>
      </c>
      <c r="F550" s="662"/>
      <c r="G550" s="160"/>
      <c r="H550" s="159"/>
      <c r="I550" s="313"/>
    </row>
    <row r="551" spans="1:9" ht="13.5" thickBot="1">
      <c r="A551" s="144">
        <v>1</v>
      </c>
      <c r="B551" s="152" t="s">
        <v>226</v>
      </c>
      <c r="C551" s="200">
        <f t="shared" si="80"/>
        <v>0</v>
      </c>
      <c r="D551" s="204">
        <f t="shared" si="75"/>
        <v>0</v>
      </c>
      <c r="E551" s="745">
        <v>0</v>
      </c>
      <c r="F551" s="663"/>
      <c r="G551" s="393"/>
      <c r="H551" s="394"/>
      <c r="I551" s="785"/>
    </row>
    <row r="552" spans="1:9" ht="13.5" thickBot="1">
      <c r="A552" s="27"/>
      <c r="B552" s="70" t="s">
        <v>227</v>
      </c>
      <c r="C552" s="598">
        <f t="shared" si="80"/>
        <v>0</v>
      </c>
      <c r="D552" s="450">
        <f t="shared" si="75"/>
        <v>0</v>
      </c>
      <c r="E552" s="270">
        <f aca="true" t="shared" si="81" ref="E552:I553">E553</f>
        <v>0</v>
      </c>
      <c r="F552" s="651">
        <f t="shared" si="81"/>
        <v>0</v>
      </c>
      <c r="G552" s="236">
        <f t="shared" si="81"/>
        <v>0</v>
      </c>
      <c r="H552" s="236">
        <f t="shared" si="81"/>
        <v>0</v>
      </c>
      <c r="I552" s="237">
        <f t="shared" si="81"/>
        <v>0</v>
      </c>
    </row>
    <row r="553" spans="1:9" ht="13.5" thickBot="1">
      <c r="A553" s="48"/>
      <c r="B553" s="88" t="s">
        <v>41</v>
      </c>
      <c r="C553" s="200">
        <f t="shared" si="80"/>
        <v>0</v>
      </c>
      <c r="D553" s="408">
        <f t="shared" si="75"/>
        <v>0</v>
      </c>
      <c r="E553" s="221">
        <f t="shared" si="81"/>
        <v>0</v>
      </c>
      <c r="F553" s="635">
        <f t="shared" si="81"/>
        <v>0</v>
      </c>
      <c r="G553" s="396">
        <f t="shared" si="81"/>
        <v>0</v>
      </c>
      <c r="H553" s="396">
        <f t="shared" si="81"/>
        <v>0</v>
      </c>
      <c r="I553" s="396">
        <f t="shared" si="81"/>
        <v>0</v>
      </c>
    </row>
    <row r="554" spans="1:9" ht="13.5" thickBot="1">
      <c r="A554" s="742">
        <v>1</v>
      </c>
      <c r="B554" s="63" t="s">
        <v>226</v>
      </c>
      <c r="C554" s="200">
        <f t="shared" si="80"/>
        <v>0</v>
      </c>
      <c r="D554" s="212">
        <f t="shared" si="75"/>
        <v>0</v>
      </c>
      <c r="E554" s="743">
        <v>0</v>
      </c>
      <c r="F554" s="664"/>
      <c r="G554" s="224"/>
      <c r="H554" s="223"/>
      <c r="I554" s="223"/>
    </row>
    <row r="555" spans="1:9" ht="13.5" thickBot="1">
      <c r="A555" s="343"/>
      <c r="B555" s="70" t="s">
        <v>228</v>
      </c>
      <c r="C555" s="598">
        <f t="shared" si="80"/>
        <v>50</v>
      </c>
      <c r="D555" s="450">
        <f t="shared" si="75"/>
        <v>50</v>
      </c>
      <c r="E555" s="270">
        <f aca="true" t="shared" si="82" ref="E555:I556">E556</f>
        <v>50</v>
      </c>
      <c r="F555" s="651">
        <f t="shared" si="82"/>
        <v>0</v>
      </c>
      <c r="G555" s="236">
        <f t="shared" si="82"/>
        <v>0</v>
      </c>
      <c r="H555" s="236">
        <f t="shared" si="82"/>
        <v>0</v>
      </c>
      <c r="I555" s="236">
        <f t="shared" si="82"/>
        <v>0</v>
      </c>
    </row>
    <row r="556" spans="1:9" ht="13.5" thickBot="1">
      <c r="A556" s="71"/>
      <c r="B556" s="107" t="s">
        <v>41</v>
      </c>
      <c r="C556" s="200">
        <f t="shared" si="80"/>
        <v>50</v>
      </c>
      <c r="D556" s="408">
        <f t="shared" si="75"/>
        <v>50</v>
      </c>
      <c r="E556" s="221">
        <f t="shared" si="82"/>
        <v>50</v>
      </c>
      <c r="F556" s="635">
        <f t="shared" si="82"/>
        <v>0</v>
      </c>
      <c r="G556" s="396">
        <f t="shared" si="82"/>
        <v>0</v>
      </c>
      <c r="H556" s="396">
        <f t="shared" si="82"/>
        <v>0</v>
      </c>
      <c r="I556" s="396">
        <f t="shared" si="82"/>
        <v>0</v>
      </c>
    </row>
    <row r="557" spans="1:9" ht="13.5" thickBot="1">
      <c r="A557" s="144">
        <v>1</v>
      </c>
      <c r="B557" s="152" t="s">
        <v>229</v>
      </c>
      <c r="C557" s="200">
        <f t="shared" si="80"/>
        <v>50</v>
      </c>
      <c r="D557" s="212">
        <f t="shared" si="75"/>
        <v>50</v>
      </c>
      <c r="E557" s="224">
        <v>50</v>
      </c>
      <c r="F557" s="664"/>
      <c r="G557" s="224"/>
      <c r="H557" s="223"/>
      <c r="I557" s="223"/>
    </row>
    <row r="558" spans="1:9" ht="13.5" thickBot="1">
      <c r="A558" s="343"/>
      <c r="B558" s="70" t="s">
        <v>230</v>
      </c>
      <c r="C558" s="598">
        <f t="shared" si="80"/>
        <v>42</v>
      </c>
      <c r="D558" s="450">
        <f t="shared" si="75"/>
        <v>42</v>
      </c>
      <c r="E558" s="270">
        <f>E559</f>
        <v>42</v>
      </c>
      <c r="F558" s="651">
        <f>F559</f>
        <v>0</v>
      </c>
      <c r="G558" s="236">
        <f>G559</f>
        <v>0</v>
      </c>
      <c r="H558" s="236">
        <f>H559</f>
        <v>0</v>
      </c>
      <c r="I558" s="237">
        <f>I559</f>
        <v>0</v>
      </c>
    </row>
    <row r="559" spans="1:9" ht="13.5" thickBot="1">
      <c r="A559" s="71"/>
      <c r="B559" s="107" t="s">
        <v>41</v>
      </c>
      <c r="C559" s="200">
        <f t="shared" si="80"/>
        <v>42</v>
      </c>
      <c r="D559" s="408">
        <f t="shared" si="75"/>
        <v>42</v>
      </c>
      <c r="E559" s="221">
        <f>E560+E561</f>
        <v>42</v>
      </c>
      <c r="F559" s="635">
        <f>F560+F561</f>
        <v>0</v>
      </c>
      <c r="G559" s="396">
        <f>G560+G561</f>
        <v>0</v>
      </c>
      <c r="H559" s="396">
        <f>H560+H561</f>
        <v>0</v>
      </c>
      <c r="I559" s="396">
        <f>I560+I561</f>
        <v>0</v>
      </c>
    </row>
    <row r="560" spans="1:9" ht="12.75">
      <c r="A560" s="144">
        <v>1</v>
      </c>
      <c r="B560" s="152" t="s">
        <v>231</v>
      </c>
      <c r="C560" s="200">
        <f t="shared" si="80"/>
        <v>30</v>
      </c>
      <c r="D560" s="210">
        <f t="shared" si="75"/>
        <v>30</v>
      </c>
      <c r="E560" s="222">
        <v>30</v>
      </c>
      <c r="F560" s="634"/>
      <c r="G560" s="395"/>
      <c r="H560" s="395"/>
      <c r="I560" s="395"/>
    </row>
    <row r="561" spans="1:9" ht="13.5" thickBot="1">
      <c r="A561" s="144">
        <v>2</v>
      </c>
      <c r="B561" s="63" t="s">
        <v>232</v>
      </c>
      <c r="C561" s="200">
        <f t="shared" si="80"/>
        <v>12</v>
      </c>
      <c r="D561" s="210">
        <f t="shared" si="75"/>
        <v>12</v>
      </c>
      <c r="E561" s="224">
        <v>12</v>
      </c>
      <c r="F561" s="664"/>
      <c r="G561" s="224"/>
      <c r="H561" s="223"/>
      <c r="I561" s="223"/>
    </row>
    <row r="562" spans="1:9" ht="13.5" thickBot="1">
      <c r="A562" s="32"/>
      <c r="B562" s="106" t="s">
        <v>233</v>
      </c>
      <c r="C562" s="865">
        <f t="shared" si="80"/>
        <v>61</v>
      </c>
      <c r="D562" s="608">
        <f t="shared" si="75"/>
        <v>61</v>
      </c>
      <c r="E562" s="271">
        <f aca="true" t="shared" si="83" ref="E562:I563">E563</f>
        <v>61</v>
      </c>
      <c r="F562" s="644">
        <f t="shared" si="83"/>
        <v>0</v>
      </c>
      <c r="G562" s="238">
        <f t="shared" si="83"/>
        <v>0</v>
      </c>
      <c r="H562" s="238">
        <f t="shared" si="83"/>
        <v>0</v>
      </c>
      <c r="I562" s="417">
        <f t="shared" si="83"/>
        <v>0</v>
      </c>
    </row>
    <row r="563" spans="1:9" ht="12.75">
      <c r="A563" s="108"/>
      <c r="B563" s="532" t="s">
        <v>41</v>
      </c>
      <c r="C563" s="200">
        <f t="shared" si="80"/>
        <v>61</v>
      </c>
      <c r="D563" s="599">
        <f t="shared" si="75"/>
        <v>61</v>
      </c>
      <c r="E563" s="393">
        <f t="shared" si="83"/>
        <v>61</v>
      </c>
      <c r="F563" s="645">
        <f t="shared" si="83"/>
        <v>0</v>
      </c>
      <c r="G563" s="394">
        <f t="shared" si="83"/>
        <v>0</v>
      </c>
      <c r="H563" s="394">
        <f t="shared" si="83"/>
        <v>0</v>
      </c>
      <c r="I563" s="394">
        <f t="shared" si="83"/>
        <v>0</v>
      </c>
    </row>
    <row r="564" spans="1:9" ht="13.5" thickBot="1">
      <c r="A564" s="692">
        <v>1</v>
      </c>
      <c r="B564" s="861" t="s">
        <v>88</v>
      </c>
      <c r="C564" s="200">
        <f t="shared" si="80"/>
        <v>61</v>
      </c>
      <c r="D564" s="210">
        <f t="shared" si="75"/>
        <v>61</v>
      </c>
      <c r="E564" s="222">
        <v>61</v>
      </c>
      <c r="F564" s="634"/>
      <c r="G564" s="395"/>
      <c r="H564" s="395"/>
      <c r="I564" s="786"/>
    </row>
    <row r="565" spans="1:9" ht="13.5" thickBot="1">
      <c r="A565" s="413" t="s">
        <v>45</v>
      </c>
      <c r="B565" s="869" t="s">
        <v>277</v>
      </c>
      <c r="C565" s="200"/>
      <c r="D565" s="412"/>
      <c r="E565" s="409"/>
      <c r="F565" s="646"/>
      <c r="G565" s="410"/>
      <c r="H565" s="410"/>
      <c r="I565" s="411"/>
    </row>
    <row r="566" spans="1:9" ht="13.5" thickBot="1">
      <c r="A566" s="82"/>
      <c r="B566" s="870" t="s">
        <v>278</v>
      </c>
      <c r="C566" s="611">
        <f>C568</f>
        <v>300</v>
      </c>
      <c r="D566" s="499">
        <f aca="true" t="shared" si="84" ref="D566:D577">E566+F566+G566+H566+I566</f>
        <v>300</v>
      </c>
      <c r="E566" s="500">
        <f>E568</f>
        <v>0</v>
      </c>
      <c r="F566" s="647">
        <f>F568</f>
        <v>0</v>
      </c>
      <c r="G566" s="500">
        <f>G568</f>
        <v>0</v>
      </c>
      <c r="H566" s="499">
        <f>H568</f>
        <v>300</v>
      </c>
      <c r="I566" s="500">
        <f>I568</f>
        <v>0</v>
      </c>
    </row>
    <row r="567" spans="1:9" ht="13.5" thickBot="1">
      <c r="A567" s="68" t="s">
        <v>12</v>
      </c>
      <c r="B567" s="48" t="s">
        <v>35</v>
      </c>
      <c r="C567" s="200">
        <f>D567</f>
        <v>300</v>
      </c>
      <c r="D567" s="451">
        <f t="shared" si="84"/>
        <v>300</v>
      </c>
      <c r="E567" s="254"/>
      <c r="F567" s="648"/>
      <c r="G567" s="414"/>
      <c r="H567" s="414">
        <f>H568</f>
        <v>300</v>
      </c>
      <c r="I567" s="415"/>
    </row>
    <row r="568" spans="1:9" ht="13.5" thickBot="1">
      <c r="A568" s="71"/>
      <c r="B568" s="107" t="s">
        <v>41</v>
      </c>
      <c r="C568" s="200">
        <f>E568+F568+G568+H568+I568</f>
        <v>300</v>
      </c>
      <c r="D568" s="452">
        <f t="shared" si="84"/>
        <v>300</v>
      </c>
      <c r="E568" s="416">
        <f>E569+E570+E571+E572</f>
        <v>0</v>
      </c>
      <c r="F568" s="649">
        <f>F569+F570+F571+F572</f>
        <v>0</v>
      </c>
      <c r="G568" s="416">
        <f>G569+G570+G571+G572</f>
        <v>0</v>
      </c>
      <c r="H568" s="416">
        <f>H569+H570+H571+H572</f>
        <v>300</v>
      </c>
      <c r="I568" s="416">
        <f>I569+I570+I571+I572</f>
        <v>0</v>
      </c>
    </row>
    <row r="569" spans="1:9" ht="12.75">
      <c r="A569" s="143">
        <v>1</v>
      </c>
      <c r="B569" s="861" t="s">
        <v>279</v>
      </c>
      <c r="C569" s="200">
        <f>E569+F569+G569+H569+I569</f>
        <v>150</v>
      </c>
      <c r="D569" s="408">
        <f t="shared" si="84"/>
        <v>150</v>
      </c>
      <c r="E569" s="221"/>
      <c r="F569" s="396"/>
      <c r="G569" s="396"/>
      <c r="H569" s="396">
        <v>150</v>
      </c>
      <c r="I569" s="396"/>
    </row>
    <row r="570" spans="1:9" ht="12.75">
      <c r="A570" s="143">
        <v>2</v>
      </c>
      <c r="B570" s="861" t="s">
        <v>280</v>
      </c>
      <c r="C570" s="200">
        <f>E570+F570+G570+H570+I570</f>
        <v>50</v>
      </c>
      <c r="D570" s="408">
        <f t="shared" si="84"/>
        <v>50</v>
      </c>
      <c r="E570" s="222"/>
      <c r="F570" s="395"/>
      <c r="G570" s="395"/>
      <c r="H570" s="395">
        <v>50</v>
      </c>
      <c r="I570" s="395"/>
    </row>
    <row r="571" spans="1:9" ht="12.75">
      <c r="A571" s="143">
        <v>3</v>
      </c>
      <c r="B571" s="861" t="s">
        <v>281</v>
      </c>
      <c r="C571" s="200">
        <f>E571+F571+G571+H571+I571</f>
        <v>20</v>
      </c>
      <c r="D571" s="408">
        <f t="shared" si="84"/>
        <v>20</v>
      </c>
      <c r="E571" s="222"/>
      <c r="F571" s="395"/>
      <c r="G571" s="395"/>
      <c r="H571" s="395">
        <v>20</v>
      </c>
      <c r="I571" s="395"/>
    </row>
    <row r="572" spans="1:9" ht="13.5" thickBot="1">
      <c r="A572" s="143">
        <v>4</v>
      </c>
      <c r="B572" s="861" t="s">
        <v>282</v>
      </c>
      <c r="C572" s="200">
        <f>E572+F572+G572+H572+I572</f>
        <v>80</v>
      </c>
      <c r="D572" s="408">
        <f t="shared" si="84"/>
        <v>80</v>
      </c>
      <c r="E572" s="222"/>
      <c r="F572" s="395"/>
      <c r="G572" s="395"/>
      <c r="H572" s="395">
        <v>80</v>
      </c>
      <c r="I572" s="395"/>
    </row>
    <row r="573" spans="1:9" ht="13.5" thickBot="1">
      <c r="A573" s="34" t="s">
        <v>66</v>
      </c>
      <c r="B573" s="53" t="s">
        <v>86</v>
      </c>
      <c r="C573" s="612">
        <f t="shared" si="80"/>
        <v>39.4</v>
      </c>
      <c r="D573" s="453">
        <f t="shared" si="84"/>
        <v>39.4</v>
      </c>
      <c r="E573" s="370">
        <f>E574</f>
        <v>10</v>
      </c>
      <c r="F573" s="370"/>
      <c r="G573" s="370"/>
      <c r="H573" s="370">
        <f>H574</f>
        <v>29.4</v>
      </c>
      <c r="I573" s="370"/>
    </row>
    <row r="574" spans="1:9" s="4" customFormat="1" ht="13.5" thickBot="1">
      <c r="A574" s="96" t="s">
        <v>12</v>
      </c>
      <c r="B574" s="108" t="s">
        <v>35</v>
      </c>
      <c r="C574" s="613">
        <f t="shared" si="80"/>
        <v>39.4</v>
      </c>
      <c r="D574" s="454">
        <f t="shared" si="84"/>
        <v>39.4</v>
      </c>
      <c r="E574" s="371">
        <f>E576</f>
        <v>10</v>
      </c>
      <c r="F574" s="622">
        <f>F576</f>
        <v>0</v>
      </c>
      <c r="G574" s="372">
        <f>G576</f>
        <v>0</v>
      </c>
      <c r="H574" s="372">
        <f>H576</f>
        <v>29.4</v>
      </c>
      <c r="I574" s="372">
        <f>I576</f>
        <v>0</v>
      </c>
    </row>
    <row r="575" spans="1:9" ht="13.5" thickBot="1">
      <c r="A575" s="102"/>
      <c r="B575" s="111" t="s">
        <v>106</v>
      </c>
      <c r="C575" s="377">
        <f t="shared" si="80"/>
        <v>39.4</v>
      </c>
      <c r="D575" s="609">
        <f t="shared" si="84"/>
        <v>39.4</v>
      </c>
      <c r="E575" s="369">
        <f aca="true" t="shared" si="85" ref="E575:I576">E576</f>
        <v>10</v>
      </c>
      <c r="F575" s="623">
        <f t="shared" si="85"/>
        <v>0</v>
      </c>
      <c r="G575" s="366">
        <f t="shared" si="85"/>
        <v>0</v>
      </c>
      <c r="H575" s="366">
        <f t="shared" si="85"/>
        <v>29.4</v>
      </c>
      <c r="I575" s="366">
        <f t="shared" si="85"/>
        <v>0</v>
      </c>
    </row>
    <row r="576" spans="1:9" ht="13.5" thickBot="1">
      <c r="A576" s="96" t="s">
        <v>12</v>
      </c>
      <c r="B576" s="108" t="s">
        <v>35</v>
      </c>
      <c r="C576" s="377">
        <f>C577</f>
        <v>39.4</v>
      </c>
      <c r="D576" s="610">
        <f t="shared" si="84"/>
        <v>39.4</v>
      </c>
      <c r="E576" s="367">
        <f t="shared" si="85"/>
        <v>10</v>
      </c>
      <c r="F576" s="624">
        <f t="shared" si="85"/>
        <v>0</v>
      </c>
      <c r="G576" s="368">
        <f t="shared" si="85"/>
        <v>0</v>
      </c>
      <c r="H576" s="368">
        <f t="shared" si="85"/>
        <v>29.4</v>
      </c>
      <c r="I576" s="368">
        <f t="shared" si="85"/>
        <v>0</v>
      </c>
    </row>
    <row r="577" spans="1:9" ht="12.75">
      <c r="A577" s="353"/>
      <c r="B577" s="324" t="s">
        <v>50</v>
      </c>
      <c r="C577" s="377">
        <f>E577+F577+G577+H577+I577</f>
        <v>39.4</v>
      </c>
      <c r="D577" s="730">
        <f t="shared" si="84"/>
        <v>39.4</v>
      </c>
      <c r="E577" s="731">
        <f>E579</f>
        <v>10</v>
      </c>
      <c r="F577" s="732">
        <f>F579</f>
        <v>0</v>
      </c>
      <c r="G577" s="733">
        <f>G579</f>
        <v>0</v>
      </c>
      <c r="H577" s="733">
        <f>H579</f>
        <v>29.4</v>
      </c>
      <c r="I577" s="733">
        <f>I579</f>
        <v>0</v>
      </c>
    </row>
    <row r="578" spans="1:9" ht="12.75">
      <c r="A578" s="145">
        <v>1</v>
      </c>
      <c r="B578" s="147" t="s">
        <v>107</v>
      </c>
      <c r="C578" s="377"/>
      <c r="D578" s="734"/>
      <c r="E578" s="735"/>
      <c r="F578" s="736"/>
      <c r="G578" s="737"/>
      <c r="H578" s="737"/>
      <c r="I578" s="737"/>
    </row>
    <row r="579" spans="1:9" ht="12.75">
      <c r="A579" s="146"/>
      <c r="B579" s="152" t="s">
        <v>108</v>
      </c>
      <c r="C579" s="377">
        <f>E579+F579+G579+H579+I579</f>
        <v>39.4</v>
      </c>
      <c r="D579" s="734">
        <f>E579+F579+G579+H579+I579</f>
        <v>39.4</v>
      </c>
      <c r="E579" s="735">
        <v>10</v>
      </c>
      <c r="F579" s="736">
        <v>0</v>
      </c>
      <c r="G579" s="737">
        <v>0</v>
      </c>
      <c r="H579" s="737">
        <v>29.4</v>
      </c>
      <c r="I579" s="737">
        <v>0</v>
      </c>
    </row>
    <row r="580" spans="1:9" ht="12.75">
      <c r="A580" s="31"/>
      <c r="B580" s="47"/>
      <c r="C580" s="729"/>
      <c r="D580" s="729"/>
      <c r="E580" s="738"/>
      <c r="F580" s="739"/>
      <c r="G580" s="740"/>
      <c r="H580" s="740"/>
      <c r="I580" s="740"/>
    </row>
    <row r="581" spans="1:9" ht="12.75">
      <c r="A581" s="31"/>
      <c r="B581" s="47"/>
      <c r="C581" s="729"/>
      <c r="D581" s="729"/>
      <c r="E581" s="738"/>
      <c r="F581" s="739"/>
      <c r="G581" s="740"/>
      <c r="H581" s="740"/>
      <c r="I581" s="740"/>
    </row>
    <row r="582" spans="1:9" ht="12.75">
      <c r="A582" s="31"/>
      <c r="B582" s="47"/>
      <c r="C582" s="729"/>
      <c r="D582" s="729"/>
      <c r="E582" s="738"/>
      <c r="F582" s="739"/>
      <c r="G582" s="740"/>
      <c r="H582" s="740"/>
      <c r="I582" s="740"/>
    </row>
    <row r="583" spans="1:9" ht="13.5" thickBot="1">
      <c r="A583" s="31"/>
      <c r="B583" s="47"/>
      <c r="C583" s="729"/>
      <c r="D583" s="729"/>
      <c r="E583" s="738"/>
      <c r="F583" s="739"/>
      <c r="G583" s="740"/>
      <c r="H583" s="740"/>
      <c r="I583" s="740"/>
    </row>
    <row r="584" spans="1:9" ht="12.75">
      <c r="A584" s="8" t="s">
        <v>33</v>
      </c>
      <c r="B584" s="7"/>
      <c r="C584" s="64" t="s">
        <v>283</v>
      </c>
      <c r="D584" s="64" t="s">
        <v>283</v>
      </c>
      <c r="E584" s="64" t="s">
        <v>43</v>
      </c>
      <c r="F584" s="64" t="s">
        <v>524</v>
      </c>
      <c r="G584" s="138"/>
      <c r="H584" s="79"/>
      <c r="I584" s="64"/>
    </row>
    <row r="585" spans="1:9" ht="12.75">
      <c r="A585" s="10" t="s">
        <v>0</v>
      </c>
      <c r="B585" s="45" t="s">
        <v>3</v>
      </c>
      <c r="C585" s="10" t="s">
        <v>522</v>
      </c>
      <c r="D585" s="65" t="s">
        <v>284</v>
      </c>
      <c r="E585" s="65" t="s">
        <v>1</v>
      </c>
      <c r="F585" s="65" t="s">
        <v>525</v>
      </c>
      <c r="G585" s="80" t="s">
        <v>28</v>
      </c>
      <c r="H585" s="80" t="s">
        <v>29</v>
      </c>
      <c r="I585" s="65" t="s">
        <v>58</v>
      </c>
    </row>
    <row r="586" spans="1:9" ht="13.5" thickBot="1">
      <c r="A586" s="11"/>
      <c r="B586" s="46"/>
      <c r="C586" s="66"/>
      <c r="D586" s="66"/>
      <c r="E586" s="66" t="s">
        <v>2</v>
      </c>
      <c r="F586" s="66"/>
      <c r="G586" s="139" t="s">
        <v>60</v>
      </c>
      <c r="H586" s="139" t="s">
        <v>30</v>
      </c>
      <c r="I586" s="66" t="s">
        <v>59</v>
      </c>
    </row>
    <row r="587" spans="1:9" ht="13.5" thickBot="1">
      <c r="A587" s="12"/>
      <c r="B587" s="61"/>
      <c r="C587" s="7">
        <v>1</v>
      </c>
      <c r="D587" s="438" t="s">
        <v>285</v>
      </c>
      <c r="E587" s="13">
        <v>3</v>
      </c>
      <c r="F587" s="13">
        <v>4</v>
      </c>
      <c r="G587" s="14">
        <v>5</v>
      </c>
      <c r="H587" s="15">
        <v>6</v>
      </c>
      <c r="I587" s="15">
        <v>7</v>
      </c>
    </row>
    <row r="588" spans="1:9" ht="13.5" thickBot="1">
      <c r="A588" s="73" t="s">
        <v>178</v>
      </c>
      <c r="B588" s="74" t="s">
        <v>65</v>
      </c>
      <c r="C588" s="825">
        <f>D588</f>
        <v>43703.21</v>
      </c>
      <c r="D588" s="434">
        <f aca="true" t="shared" si="86" ref="D588:I588">D589+D590+D591</f>
        <v>43703.21</v>
      </c>
      <c r="E588" s="220">
        <f t="shared" si="86"/>
        <v>15834</v>
      </c>
      <c r="F588" s="625">
        <f t="shared" si="86"/>
        <v>0</v>
      </c>
      <c r="G588" s="220">
        <f t="shared" si="86"/>
        <v>5017</v>
      </c>
      <c r="H588" s="218">
        <f t="shared" si="86"/>
        <v>0</v>
      </c>
      <c r="I588" s="220">
        <f t="shared" si="86"/>
        <v>22852.21</v>
      </c>
    </row>
    <row r="589" spans="1:9" s="4" customFormat="1" ht="12.75">
      <c r="A589" s="9" t="s">
        <v>8</v>
      </c>
      <c r="B589" s="9" t="s">
        <v>9</v>
      </c>
      <c r="C589" s="200">
        <f>D589</f>
        <v>42456.21</v>
      </c>
      <c r="D589" s="430">
        <f aca="true" t="shared" si="87" ref="D589:D599">E589+F589+G589+H589+I589</f>
        <v>42456.21</v>
      </c>
      <c r="E589" s="205">
        <f>E593+E681</f>
        <v>14587</v>
      </c>
      <c r="F589" s="626">
        <f>F593+F681</f>
        <v>0</v>
      </c>
      <c r="G589" s="205">
        <f>G593+G681</f>
        <v>5017</v>
      </c>
      <c r="H589" s="184">
        <f>H593+H681</f>
        <v>0</v>
      </c>
      <c r="I589" s="205">
        <f>I593+I681</f>
        <v>22852.21</v>
      </c>
    </row>
    <row r="590" spans="1:9" s="4" customFormat="1" ht="12.75">
      <c r="A590" s="9" t="s">
        <v>10</v>
      </c>
      <c r="B590" s="9" t="s">
        <v>11</v>
      </c>
      <c r="C590" s="200">
        <f>D590</f>
        <v>37</v>
      </c>
      <c r="D590" s="431">
        <f t="shared" si="87"/>
        <v>37</v>
      </c>
      <c r="E590" s="200">
        <f aca="true" t="shared" si="88" ref="E590:I591">E594</f>
        <v>37</v>
      </c>
      <c r="F590" s="627">
        <f t="shared" si="88"/>
        <v>0</v>
      </c>
      <c r="G590" s="174">
        <f t="shared" si="88"/>
        <v>0</v>
      </c>
      <c r="H590" s="174">
        <f t="shared" si="88"/>
        <v>0</v>
      </c>
      <c r="I590" s="174">
        <f t="shared" si="88"/>
        <v>0</v>
      </c>
    </row>
    <row r="591" spans="1:9" s="4" customFormat="1" ht="13.5" thickBot="1">
      <c r="A591" s="32" t="s">
        <v>12</v>
      </c>
      <c r="B591" s="9" t="s">
        <v>57</v>
      </c>
      <c r="C591" s="200">
        <f>D591</f>
        <v>1210</v>
      </c>
      <c r="D591" s="432">
        <f t="shared" si="87"/>
        <v>1210</v>
      </c>
      <c r="E591" s="197">
        <f t="shared" si="88"/>
        <v>1210</v>
      </c>
      <c r="F591" s="628">
        <f t="shared" si="88"/>
        <v>0</v>
      </c>
      <c r="G591" s="196">
        <f t="shared" si="88"/>
        <v>0</v>
      </c>
      <c r="H591" s="196">
        <f t="shared" si="88"/>
        <v>0</v>
      </c>
      <c r="I591" s="196">
        <f t="shared" si="88"/>
        <v>0</v>
      </c>
    </row>
    <row r="592" spans="1:9" ht="13.5" thickBot="1">
      <c r="A592" s="67"/>
      <c r="B592" s="76" t="s">
        <v>40</v>
      </c>
      <c r="C592" s="563">
        <f aca="true" t="shared" si="89" ref="C592:C597">E592+F592+G592+H592+I592</f>
        <v>6551</v>
      </c>
      <c r="D592" s="422">
        <f t="shared" si="87"/>
        <v>6551</v>
      </c>
      <c r="E592" s="193">
        <f>E593+E594+E595</f>
        <v>1534</v>
      </c>
      <c r="F592" s="629">
        <f>F593+F594+F595</f>
        <v>0</v>
      </c>
      <c r="G592" s="193">
        <f>G593+G594+G595</f>
        <v>5017</v>
      </c>
      <c r="H592" s="179">
        <f>H593+H594+H595</f>
        <v>0</v>
      </c>
      <c r="I592" s="179">
        <f>I593+I594+I595</f>
        <v>0</v>
      </c>
    </row>
    <row r="593" spans="1:9" ht="12.75">
      <c r="A593" s="9" t="s">
        <v>8</v>
      </c>
      <c r="B593" s="9" t="s">
        <v>9</v>
      </c>
      <c r="C593" s="227">
        <f t="shared" si="89"/>
        <v>5304</v>
      </c>
      <c r="D593" s="428">
        <f t="shared" si="87"/>
        <v>5304</v>
      </c>
      <c r="E593" s="168">
        <f>E596</f>
        <v>287</v>
      </c>
      <c r="F593" s="630">
        <f>F596</f>
        <v>0</v>
      </c>
      <c r="G593" s="168">
        <f>G596</f>
        <v>5017</v>
      </c>
      <c r="H593" s="137">
        <f>H596</f>
        <v>0</v>
      </c>
      <c r="I593" s="137">
        <f>I596</f>
        <v>0</v>
      </c>
    </row>
    <row r="594" spans="1:9" ht="12.75">
      <c r="A594" s="9" t="s">
        <v>10</v>
      </c>
      <c r="B594" s="9" t="s">
        <v>11</v>
      </c>
      <c r="C594" s="227">
        <f t="shared" si="89"/>
        <v>37</v>
      </c>
      <c r="D594" s="428">
        <f t="shared" si="87"/>
        <v>37</v>
      </c>
      <c r="E594" s="227">
        <f>E602</f>
        <v>37</v>
      </c>
      <c r="F594" s="631">
        <f>F602</f>
        <v>0</v>
      </c>
      <c r="G594" s="175">
        <f>G602</f>
        <v>0</v>
      </c>
      <c r="H594" s="175">
        <f>H602</f>
        <v>0</v>
      </c>
      <c r="I594" s="175">
        <f>I602</f>
        <v>0</v>
      </c>
    </row>
    <row r="595" spans="1:9" ht="13.5" thickBot="1">
      <c r="A595" s="32" t="s">
        <v>12</v>
      </c>
      <c r="B595" s="9" t="s">
        <v>57</v>
      </c>
      <c r="C595" s="227">
        <f t="shared" si="89"/>
        <v>1210</v>
      </c>
      <c r="D595" s="428">
        <f t="shared" si="87"/>
        <v>1210</v>
      </c>
      <c r="E595" s="164">
        <f>E615</f>
        <v>1210</v>
      </c>
      <c r="F595" s="632">
        <f>F615</f>
        <v>0</v>
      </c>
      <c r="G595" s="163">
        <f>G615</f>
        <v>0</v>
      </c>
      <c r="H595" s="163">
        <f>H615</f>
        <v>0</v>
      </c>
      <c r="I595" s="163">
        <f>I615</f>
        <v>0</v>
      </c>
    </row>
    <row r="596" spans="1:9" ht="13.5" thickBot="1">
      <c r="A596" s="68" t="s">
        <v>8</v>
      </c>
      <c r="B596" s="48" t="s">
        <v>9</v>
      </c>
      <c r="C596" s="607">
        <f t="shared" si="89"/>
        <v>5304</v>
      </c>
      <c r="D596" s="418">
        <f t="shared" si="87"/>
        <v>5304</v>
      </c>
      <c r="E596" s="160">
        <f>E597+E598+E599</f>
        <v>287</v>
      </c>
      <c r="F596" s="680">
        <f>F597+F598+F599</f>
        <v>0</v>
      </c>
      <c r="G596" s="160">
        <f>G597+G598+G599</f>
        <v>5017</v>
      </c>
      <c r="H596" s="159">
        <f>H597+H598+H599</f>
        <v>0</v>
      </c>
      <c r="I596" s="159">
        <f>I597+I598+I599</f>
        <v>0</v>
      </c>
    </row>
    <row r="597" spans="1:9" ht="12.75">
      <c r="A597" s="692">
        <v>1</v>
      </c>
      <c r="B597" s="151" t="s">
        <v>559</v>
      </c>
      <c r="C597" s="200">
        <f t="shared" si="89"/>
        <v>5067</v>
      </c>
      <c r="D597" s="210">
        <f t="shared" si="87"/>
        <v>5067</v>
      </c>
      <c r="E597" s="563">
        <v>50</v>
      </c>
      <c r="F597" s="754"/>
      <c r="G597" s="563">
        <v>5017</v>
      </c>
      <c r="H597" s="227"/>
      <c r="I597" s="227"/>
    </row>
    <row r="598" spans="1:9" ht="13.5" thickBot="1">
      <c r="A598" s="742">
        <v>2</v>
      </c>
      <c r="B598" s="44" t="s">
        <v>193</v>
      </c>
      <c r="C598" s="200">
        <f>E598+F598+G598+H598+I598</f>
        <v>164</v>
      </c>
      <c r="D598" s="210">
        <f t="shared" si="87"/>
        <v>164</v>
      </c>
      <c r="E598" s="699">
        <v>164</v>
      </c>
      <c r="F598" s="635"/>
      <c r="G598" s="205"/>
      <c r="H598" s="168"/>
      <c r="I598" s="168"/>
    </row>
    <row r="599" spans="1:9" ht="12.75">
      <c r="A599" s="712">
        <v>3</v>
      </c>
      <c r="B599" s="871" t="s">
        <v>95</v>
      </c>
      <c r="C599" s="200">
        <f>E599+F599+G599+H599+I599</f>
        <v>73</v>
      </c>
      <c r="D599" s="210">
        <f t="shared" si="87"/>
        <v>73</v>
      </c>
      <c r="E599" s="563">
        <v>73</v>
      </c>
      <c r="F599" s="634"/>
      <c r="G599" s="200"/>
      <c r="H599" s="227"/>
      <c r="I599" s="578"/>
    </row>
    <row r="600" spans="1:9" ht="12.75">
      <c r="A600" s="744"/>
      <c r="B600" s="872" t="s">
        <v>536</v>
      </c>
      <c r="C600" s="200"/>
      <c r="D600" s="432"/>
      <c r="E600" s="224"/>
      <c r="F600" s="636"/>
      <c r="G600" s="197"/>
      <c r="H600" s="164"/>
      <c r="I600" s="164"/>
    </row>
    <row r="601" spans="1:9" ht="13.5" thickBot="1">
      <c r="A601" s="713"/>
      <c r="B601" s="873" t="s">
        <v>537</v>
      </c>
      <c r="C601" s="200"/>
      <c r="D601" s="210"/>
      <c r="E601" s="222"/>
      <c r="F601" s="634"/>
      <c r="G601" s="200"/>
      <c r="H601" s="227"/>
      <c r="I601" s="227"/>
    </row>
    <row r="602" spans="1:9" ht="13.5" thickBot="1">
      <c r="A602" s="741" t="s">
        <v>10</v>
      </c>
      <c r="B602" s="71" t="s">
        <v>11</v>
      </c>
      <c r="C602" s="607">
        <f>E602+F602+G602+H602+I602</f>
        <v>37</v>
      </c>
      <c r="D602" s="757">
        <f>E602+F602+G602+H602+I602</f>
        <v>37</v>
      </c>
      <c r="E602" s="758">
        <f>E604+E606+E608+E610+E611+E613</f>
        <v>37</v>
      </c>
      <c r="F602" s="759">
        <f>F604+F606+F608+F610+F611+F613</f>
        <v>0</v>
      </c>
      <c r="G602" s="760">
        <f>G604+G606+G608+G610+G611+G613</f>
        <v>0</v>
      </c>
      <c r="H602" s="760">
        <f>H604+H606+H608+H610+H611+H613</f>
        <v>0</v>
      </c>
      <c r="I602" s="761">
        <f>I604+I606+I608+I610+I611+I613</f>
        <v>0</v>
      </c>
    </row>
    <row r="603" spans="1:9" ht="12.75">
      <c r="A603" s="559">
        <v>1</v>
      </c>
      <c r="B603" s="147" t="s">
        <v>97</v>
      </c>
      <c r="C603" s="227"/>
      <c r="D603" s="244"/>
      <c r="E603" s="408"/>
      <c r="F603" s="195"/>
      <c r="G603" s="195"/>
      <c r="H603" s="195"/>
      <c r="I603" s="169"/>
    </row>
    <row r="604" spans="1:9" ht="12.75">
      <c r="A604" s="621"/>
      <c r="B604" s="152" t="s">
        <v>258</v>
      </c>
      <c r="C604" s="227">
        <f>E604+F604+G604+H604+I604</f>
        <v>6</v>
      </c>
      <c r="D604" s="455">
        <f>E604+F604+G604+H604+I604</f>
        <v>6</v>
      </c>
      <c r="E604" s="755">
        <v>6</v>
      </c>
      <c r="F604" s="199"/>
      <c r="G604" s="199"/>
      <c r="H604" s="199"/>
      <c r="I604" s="226"/>
    </row>
    <row r="605" spans="1:9" ht="12.75">
      <c r="A605" s="712">
        <v>2</v>
      </c>
      <c r="B605" s="147" t="s">
        <v>98</v>
      </c>
      <c r="C605" s="227"/>
      <c r="D605" s="455"/>
      <c r="E605" s="212"/>
      <c r="F605" s="229"/>
      <c r="G605" s="229"/>
      <c r="H605" s="229"/>
      <c r="I605" s="230"/>
    </row>
    <row r="606" spans="1:9" ht="12.75">
      <c r="A606" s="744"/>
      <c r="B606" s="63" t="s">
        <v>99</v>
      </c>
      <c r="C606" s="227">
        <f>E606+F606+G606+H606+I606</f>
        <v>10</v>
      </c>
      <c r="D606" s="455">
        <f>E606+F606+G606+H606+I606</f>
        <v>10</v>
      </c>
      <c r="E606" s="756">
        <v>10</v>
      </c>
      <c r="F606" s="229"/>
      <c r="G606" s="229"/>
      <c r="H606" s="229"/>
      <c r="I606" s="230"/>
    </row>
    <row r="607" spans="1:9" ht="13.5" thickBot="1">
      <c r="A607" s="744"/>
      <c r="B607" s="152" t="s">
        <v>259</v>
      </c>
      <c r="C607" s="227"/>
      <c r="D607" s="455"/>
      <c r="E607" s="210"/>
      <c r="F607" s="199"/>
      <c r="G607" s="199"/>
      <c r="H607" s="199"/>
      <c r="I607" s="199"/>
    </row>
    <row r="608" spans="1:9" ht="12.75">
      <c r="A608" s="707">
        <v>3</v>
      </c>
      <c r="B608" s="147" t="s">
        <v>89</v>
      </c>
      <c r="C608" s="227">
        <f>E608+F608+G608+H608+I608</f>
        <v>4</v>
      </c>
      <c r="D608" s="455">
        <f>E608+F608+G608+H608+I608</f>
        <v>4</v>
      </c>
      <c r="E608" s="563">
        <v>4</v>
      </c>
      <c r="F608" s="199"/>
      <c r="G608" s="199"/>
      <c r="H608" s="199"/>
      <c r="I608" s="199"/>
    </row>
    <row r="609" spans="1:9" ht="12.75">
      <c r="A609" s="706"/>
      <c r="B609" s="63" t="s">
        <v>538</v>
      </c>
      <c r="C609" s="227"/>
      <c r="D609" s="455"/>
      <c r="E609" s="196"/>
      <c r="F609" s="229"/>
      <c r="G609" s="229"/>
      <c r="H609" s="229"/>
      <c r="I609" s="230"/>
    </row>
    <row r="610" spans="1:9" ht="12.75">
      <c r="A610" s="692">
        <v>4</v>
      </c>
      <c r="B610" s="861" t="s">
        <v>515</v>
      </c>
      <c r="C610" s="227">
        <f>E610+F610+G610+H610+I610</f>
        <v>7</v>
      </c>
      <c r="D610" s="455">
        <f>E610+F610+G610+H610+I610</f>
        <v>7</v>
      </c>
      <c r="E610" s="563">
        <v>7</v>
      </c>
      <c r="F610" s="199"/>
      <c r="G610" s="199"/>
      <c r="H610" s="199"/>
      <c r="I610" s="199"/>
    </row>
    <row r="611" spans="1:9" ht="12.75">
      <c r="A611" s="799">
        <v>5</v>
      </c>
      <c r="B611" s="63" t="s">
        <v>96</v>
      </c>
      <c r="C611" s="227">
        <f>E611+F611+G611+H611+I611</f>
        <v>1</v>
      </c>
      <c r="D611" s="455">
        <f>E611+F611+G611+H611+I611</f>
        <v>1</v>
      </c>
      <c r="E611" s="755">
        <v>1</v>
      </c>
      <c r="F611" s="199"/>
      <c r="G611" s="199"/>
      <c r="H611" s="199"/>
      <c r="I611" s="199"/>
    </row>
    <row r="612" spans="1:9" ht="12.75">
      <c r="A612" s="799"/>
      <c r="B612" s="63" t="s">
        <v>194</v>
      </c>
      <c r="C612" s="227"/>
      <c r="D612" s="455"/>
      <c r="E612" s="210"/>
      <c r="F612" s="199"/>
      <c r="G612" s="199"/>
      <c r="H612" s="199"/>
      <c r="I612" s="199"/>
    </row>
    <row r="613" spans="1:9" ht="12.75">
      <c r="A613" s="712">
        <v>6</v>
      </c>
      <c r="B613" s="147" t="s">
        <v>176</v>
      </c>
      <c r="C613" s="227">
        <f>E613+F613+G613+H613+I613</f>
        <v>9</v>
      </c>
      <c r="D613" s="455">
        <f>E613+F613+G613+H613+I613</f>
        <v>9</v>
      </c>
      <c r="E613" s="563">
        <v>9</v>
      </c>
      <c r="F613" s="199"/>
      <c r="G613" s="199"/>
      <c r="H613" s="199"/>
      <c r="I613" s="199"/>
    </row>
    <row r="614" spans="1:9" ht="13.5" thickBot="1">
      <c r="A614" s="713"/>
      <c r="B614" s="152" t="s">
        <v>177</v>
      </c>
      <c r="C614" s="200"/>
      <c r="D614" s="212"/>
      <c r="E614" s="197"/>
      <c r="F614" s="229"/>
      <c r="G614" s="229"/>
      <c r="H614" s="229"/>
      <c r="I614" s="229"/>
    </row>
    <row r="615" spans="1:9" ht="12.75">
      <c r="A615" s="352" t="s">
        <v>12</v>
      </c>
      <c r="B615" s="800" t="s">
        <v>35</v>
      </c>
      <c r="C615" s="607">
        <f>C616+C677</f>
        <v>135878</v>
      </c>
      <c r="D615" s="874">
        <f aca="true" t="shared" si="90" ref="D615:I615">D616+D677</f>
        <v>1210</v>
      </c>
      <c r="E615" s="607">
        <f t="shared" si="90"/>
        <v>1210</v>
      </c>
      <c r="F615" s="767">
        <f t="shared" si="90"/>
        <v>0</v>
      </c>
      <c r="G615" s="766">
        <f t="shared" si="90"/>
        <v>0</v>
      </c>
      <c r="H615" s="766">
        <f t="shared" si="90"/>
        <v>0</v>
      </c>
      <c r="I615" s="766">
        <f t="shared" si="90"/>
        <v>0</v>
      </c>
    </row>
    <row r="616" spans="1:9" ht="13.5" thickBot="1">
      <c r="A616" s="133"/>
      <c r="B616" s="801" t="s">
        <v>50</v>
      </c>
      <c r="C616" s="607">
        <f>C618+C620+C622+C624+C626+C632+C635+C637+C639+C642+C644+C646+C648+C650+C653+C654+C658+C659+C660+C661+C662+C663+C664+C665+C666+C671+C673+C675</f>
        <v>135872</v>
      </c>
      <c r="D616" s="874">
        <f aca="true" t="shared" si="91" ref="D616:I616">D618+D620+D622+D624+D626+D632+D635+D637+D639+D642+D644+D646+D648+D650+D653+D654+D658+D659+D660+D661+D662+D663+D664+D665+D666+D671+D673+D675</f>
        <v>1204</v>
      </c>
      <c r="E616" s="607">
        <f t="shared" si="91"/>
        <v>1204</v>
      </c>
      <c r="F616" s="767">
        <f t="shared" si="91"/>
        <v>0</v>
      </c>
      <c r="G616" s="766">
        <f t="shared" si="91"/>
        <v>0</v>
      </c>
      <c r="H616" s="766">
        <f t="shared" si="91"/>
        <v>0</v>
      </c>
      <c r="I616" s="766">
        <f t="shared" si="91"/>
        <v>0</v>
      </c>
    </row>
    <row r="617" spans="1:9" ht="12.75">
      <c r="A617" s="51">
        <v>1</v>
      </c>
      <c r="B617" s="47" t="s">
        <v>100</v>
      </c>
      <c r="C617" s="201"/>
      <c r="D617" s="437"/>
      <c r="E617" s="268"/>
      <c r="F617" s="195"/>
      <c r="G617" s="189"/>
      <c r="H617" s="189"/>
      <c r="I617" s="190"/>
    </row>
    <row r="618" spans="1:9" ht="12.75">
      <c r="A618" s="51"/>
      <c r="B618" s="47" t="s">
        <v>101</v>
      </c>
      <c r="C618" s="200">
        <f>E618+F618+G618+H618+I618</f>
        <v>4</v>
      </c>
      <c r="D618" s="431">
        <f>E618+F618+G618+H618+I618</f>
        <v>4</v>
      </c>
      <c r="E618" s="201">
        <v>4</v>
      </c>
      <c r="F618" s="199"/>
      <c r="G618" s="199"/>
      <c r="H618" s="199"/>
      <c r="I618" s="226"/>
    </row>
    <row r="619" spans="1:9" ht="12.75">
      <c r="A619" s="145">
        <v>2</v>
      </c>
      <c r="B619" s="147" t="s">
        <v>100</v>
      </c>
      <c r="C619" s="200"/>
      <c r="D619" s="431"/>
      <c r="E619" s="201"/>
      <c r="F619" s="199"/>
      <c r="G619" s="199"/>
      <c r="H619" s="199"/>
      <c r="I619" s="226"/>
    </row>
    <row r="620" spans="1:9" s="56" customFormat="1" ht="12.75">
      <c r="A620" s="146"/>
      <c r="B620" s="152" t="s">
        <v>102</v>
      </c>
      <c r="C620" s="200">
        <f>E620+F620+G620+H620+I620</f>
        <v>4</v>
      </c>
      <c r="D620" s="431">
        <f>E620+F620+G620+H620+I620</f>
        <v>4</v>
      </c>
      <c r="E620" s="228">
        <v>4</v>
      </c>
      <c r="F620" s="229"/>
      <c r="G620" s="229"/>
      <c r="H620" s="229"/>
      <c r="I620" s="230"/>
    </row>
    <row r="621" spans="1:9" s="56" customFormat="1" ht="12.75">
      <c r="A621" s="304">
        <v>3</v>
      </c>
      <c r="B621" s="147" t="s">
        <v>100</v>
      </c>
      <c r="C621" s="200"/>
      <c r="D621" s="431"/>
      <c r="E621" s="201"/>
      <c r="F621" s="199"/>
      <c r="G621" s="199"/>
      <c r="H621" s="199"/>
      <c r="I621" s="199"/>
    </row>
    <row r="622" spans="1:9" s="56" customFormat="1" ht="12.75">
      <c r="A622" s="146"/>
      <c r="B622" s="152" t="s">
        <v>103</v>
      </c>
      <c r="C622" s="200">
        <f>E622+F622+G622+H622+I622</f>
        <v>4</v>
      </c>
      <c r="D622" s="431">
        <f>E622+F622+G622+H622+I622</f>
        <v>4</v>
      </c>
      <c r="E622" s="201">
        <v>4</v>
      </c>
      <c r="F622" s="199"/>
      <c r="G622" s="199"/>
      <c r="H622" s="199"/>
      <c r="I622" s="199"/>
    </row>
    <row r="623" spans="1:9" s="56" customFormat="1" ht="12.75">
      <c r="A623" s="116">
        <v>4</v>
      </c>
      <c r="B623" s="147" t="s">
        <v>100</v>
      </c>
      <c r="C623" s="200"/>
      <c r="D623" s="431"/>
      <c r="E623" s="201"/>
      <c r="F623" s="199"/>
      <c r="G623" s="199"/>
      <c r="H623" s="199"/>
      <c r="I623" s="226"/>
    </row>
    <row r="624" spans="1:9" s="56" customFormat="1" ht="12.75">
      <c r="A624" s="32"/>
      <c r="B624" s="63" t="s">
        <v>104</v>
      </c>
      <c r="C624" s="200">
        <f>E624+F624+G624+H624+I624</f>
        <v>4</v>
      </c>
      <c r="D624" s="431">
        <f>E624+F624+G624+H624+I624</f>
        <v>4</v>
      </c>
      <c r="E624" s="228">
        <v>4</v>
      </c>
      <c r="F624" s="229"/>
      <c r="G624" s="229"/>
      <c r="H624" s="229"/>
      <c r="I624" s="230"/>
    </row>
    <row r="625" spans="1:9" s="56" customFormat="1" ht="12.75">
      <c r="A625" s="145">
        <v>5</v>
      </c>
      <c r="B625" s="147" t="s">
        <v>545</v>
      </c>
      <c r="C625" s="200"/>
      <c r="D625" s="431"/>
      <c r="E625" s="201"/>
      <c r="F625" s="199"/>
      <c r="G625" s="199"/>
      <c r="H625" s="199"/>
      <c r="I625" s="199"/>
    </row>
    <row r="626" spans="1:9" s="56" customFormat="1" ht="13.5" thickBot="1">
      <c r="A626" s="146"/>
      <c r="B626" s="152" t="s">
        <v>546</v>
      </c>
      <c r="C626" s="197">
        <f>E626+F626+G626+H626+I626</f>
        <v>77</v>
      </c>
      <c r="D626" s="431">
        <f>E626+F626+G626+H626+I626</f>
        <v>77</v>
      </c>
      <c r="E626" s="563">
        <v>77</v>
      </c>
      <c r="F626" s="199"/>
      <c r="G626" s="199"/>
      <c r="H626" s="199"/>
      <c r="I626" s="199"/>
    </row>
    <row r="627" spans="1:9" s="56" customFormat="1" ht="12.75">
      <c r="A627" s="8" t="s">
        <v>33</v>
      </c>
      <c r="B627" s="7"/>
      <c r="C627" s="64" t="s">
        <v>283</v>
      </c>
      <c r="D627" s="64" t="s">
        <v>283</v>
      </c>
      <c r="E627" s="64" t="s">
        <v>43</v>
      </c>
      <c r="F627" s="64" t="s">
        <v>524</v>
      </c>
      <c r="G627" s="138"/>
      <c r="H627" s="79"/>
      <c r="I627" s="64"/>
    </row>
    <row r="628" spans="1:9" s="56" customFormat="1" ht="12.75">
      <c r="A628" s="10" t="s">
        <v>0</v>
      </c>
      <c r="B628" s="45" t="s">
        <v>3</v>
      </c>
      <c r="C628" s="10" t="s">
        <v>522</v>
      </c>
      <c r="D628" s="65" t="s">
        <v>284</v>
      </c>
      <c r="E628" s="65" t="s">
        <v>1</v>
      </c>
      <c r="F628" s="65" t="s">
        <v>525</v>
      </c>
      <c r="G628" s="80" t="s">
        <v>28</v>
      </c>
      <c r="H628" s="80" t="s">
        <v>29</v>
      </c>
      <c r="I628" s="65" t="s">
        <v>58</v>
      </c>
    </row>
    <row r="629" spans="1:9" s="56" customFormat="1" ht="13.5" thickBot="1">
      <c r="A629" s="11"/>
      <c r="B629" s="46"/>
      <c r="C629" s="66"/>
      <c r="D629" s="66"/>
      <c r="E629" s="66" t="s">
        <v>2</v>
      </c>
      <c r="F629" s="66"/>
      <c r="G629" s="139" t="s">
        <v>60</v>
      </c>
      <c r="H629" s="139" t="s">
        <v>30</v>
      </c>
      <c r="I629" s="66" t="s">
        <v>59</v>
      </c>
    </row>
    <row r="630" spans="1:9" s="56" customFormat="1" ht="13.5" thickBot="1">
      <c r="A630" s="12"/>
      <c r="B630" s="61"/>
      <c r="C630" s="132">
        <v>1</v>
      </c>
      <c r="D630" s="438" t="s">
        <v>285</v>
      </c>
      <c r="E630" s="13">
        <v>3</v>
      </c>
      <c r="F630" s="13">
        <v>4</v>
      </c>
      <c r="G630" s="14">
        <v>5</v>
      </c>
      <c r="H630" s="15">
        <v>6</v>
      </c>
      <c r="I630" s="15">
        <v>7</v>
      </c>
    </row>
    <row r="631" spans="1:9" s="56" customFormat="1" ht="12.75">
      <c r="A631" s="145">
        <v>6</v>
      </c>
      <c r="B631" s="147" t="s">
        <v>105</v>
      </c>
      <c r="C631" s="200"/>
      <c r="D631" s="432"/>
      <c r="E631" s="228"/>
      <c r="F631" s="229"/>
      <c r="G631" s="229"/>
      <c r="H631" s="229"/>
      <c r="I631" s="229"/>
    </row>
    <row r="632" spans="1:9" s="56" customFormat="1" ht="12.75">
      <c r="A632" s="304"/>
      <c r="B632" s="63" t="s">
        <v>539</v>
      </c>
      <c r="C632" s="200">
        <f>E632+F632+G632+H632+I632</f>
        <v>35</v>
      </c>
      <c r="D632" s="432">
        <f>E632+F632+G632+H632+I632</f>
        <v>35</v>
      </c>
      <c r="E632" s="743">
        <v>35</v>
      </c>
      <c r="F632" s="229"/>
      <c r="G632" s="229"/>
      <c r="H632" s="229"/>
      <c r="I632" s="229"/>
    </row>
    <row r="633" spans="1:9" s="56" customFormat="1" ht="12.75">
      <c r="A633" s="146"/>
      <c r="B633" s="152" t="s">
        <v>540</v>
      </c>
      <c r="C633" s="200"/>
      <c r="D633" s="210"/>
      <c r="E633" s="201"/>
      <c r="F633" s="199"/>
      <c r="G633" s="199"/>
      <c r="H633" s="199"/>
      <c r="I633" s="199"/>
    </row>
    <row r="634" spans="1:9" s="56" customFormat="1" ht="12.75">
      <c r="A634" s="130">
        <v>7</v>
      </c>
      <c r="B634" s="302" t="s">
        <v>195</v>
      </c>
      <c r="C634" s="200"/>
      <c r="D634" s="431"/>
      <c r="E634" s="201"/>
      <c r="F634" s="199"/>
      <c r="G634" s="199"/>
      <c r="H634" s="199"/>
      <c r="I634" s="199"/>
    </row>
    <row r="635" spans="1:9" s="56" customFormat="1" ht="12.75">
      <c r="A635" s="300"/>
      <c r="B635" s="303" t="s">
        <v>196</v>
      </c>
      <c r="C635" s="200">
        <f>E635+F635+G635+H635+I635</f>
        <v>118</v>
      </c>
      <c r="D635" s="431">
        <f>E635+F635+G635+H635+I635</f>
        <v>118</v>
      </c>
      <c r="E635" s="563">
        <v>118</v>
      </c>
      <c r="F635" s="199"/>
      <c r="G635" s="199"/>
      <c r="H635" s="199"/>
      <c r="I635" s="199"/>
    </row>
    <row r="636" spans="1:9" s="56" customFormat="1" ht="12.75">
      <c r="A636" s="130">
        <v>8</v>
      </c>
      <c r="B636" s="302" t="s">
        <v>197</v>
      </c>
      <c r="C636" s="200"/>
      <c r="D636" s="431"/>
      <c r="E636" s="201"/>
      <c r="F636" s="199"/>
      <c r="G636" s="199"/>
      <c r="H636" s="199"/>
      <c r="I636" s="199"/>
    </row>
    <row r="637" spans="1:9" s="56" customFormat="1" ht="12.75">
      <c r="A637" s="300"/>
      <c r="B637" s="303" t="s">
        <v>198</v>
      </c>
      <c r="C637" s="200">
        <f>E637+F637+G637+H637+I637</f>
        <v>92</v>
      </c>
      <c r="D637" s="431">
        <f>E637+F637+G637+H637+I637</f>
        <v>92</v>
      </c>
      <c r="E637" s="563">
        <v>92</v>
      </c>
      <c r="F637" s="199"/>
      <c r="G637" s="199"/>
      <c r="H637" s="199"/>
      <c r="I637" s="199"/>
    </row>
    <row r="638" spans="1:9" s="56" customFormat="1" ht="12.75">
      <c r="A638" s="130">
        <v>9</v>
      </c>
      <c r="B638" s="302" t="s">
        <v>541</v>
      </c>
      <c r="C638" s="200"/>
      <c r="D638" s="431"/>
      <c r="E638" s="201"/>
      <c r="F638" s="199"/>
      <c r="G638" s="199"/>
      <c r="H638" s="199"/>
      <c r="I638" s="199"/>
    </row>
    <row r="639" spans="1:9" ht="12.75">
      <c r="A639" s="300"/>
      <c r="B639" s="303" t="s">
        <v>542</v>
      </c>
      <c r="C639" s="200">
        <f>E639+F639+G639+H639+I639</f>
        <v>121</v>
      </c>
      <c r="D639" s="431">
        <f>E639+F639+G639+H639+I639</f>
        <v>121</v>
      </c>
      <c r="E639" s="563">
        <v>121</v>
      </c>
      <c r="F639" s="199"/>
      <c r="G639" s="199"/>
      <c r="H639" s="199"/>
      <c r="I639" s="199"/>
    </row>
    <row r="640" spans="1:9" ht="12.75">
      <c r="A640" s="144"/>
      <c r="B640" s="303" t="s">
        <v>543</v>
      </c>
      <c r="C640" s="200"/>
      <c r="D640" s="431"/>
      <c r="E640" s="201"/>
      <c r="F640" s="199"/>
      <c r="G640" s="199"/>
      <c r="H640" s="199"/>
      <c r="I640" s="199"/>
    </row>
    <row r="641" spans="1:9" ht="12.75">
      <c r="A641" s="300">
        <v>10</v>
      </c>
      <c r="B641" s="302" t="s">
        <v>544</v>
      </c>
      <c r="C641" s="200"/>
      <c r="D641" s="431"/>
      <c r="E641" s="201"/>
      <c r="F641" s="199"/>
      <c r="G641" s="199"/>
      <c r="H641" s="199"/>
      <c r="I641" s="199"/>
    </row>
    <row r="642" spans="1:9" ht="12.75">
      <c r="A642" s="144"/>
      <c r="B642" s="303" t="s">
        <v>199</v>
      </c>
      <c r="C642" s="200">
        <f>E642+F642+G642+H642+I642</f>
        <v>60</v>
      </c>
      <c r="D642" s="431">
        <f>E642+F642+G642+H642+I642</f>
        <v>60</v>
      </c>
      <c r="E642" s="563">
        <v>60</v>
      </c>
      <c r="F642" s="199"/>
      <c r="G642" s="199"/>
      <c r="H642" s="199"/>
      <c r="I642" s="199"/>
    </row>
    <row r="643" spans="1:9" ht="12.75">
      <c r="A643" s="559">
        <v>11</v>
      </c>
      <c r="B643" s="302" t="s">
        <v>547</v>
      </c>
      <c r="C643" s="200"/>
      <c r="D643" s="431"/>
      <c r="E643" s="201"/>
      <c r="F643" s="199"/>
      <c r="G643" s="199"/>
      <c r="H643" s="199"/>
      <c r="I643" s="199"/>
    </row>
    <row r="644" spans="1:9" ht="12.75">
      <c r="A644" s="621"/>
      <c r="B644" s="303" t="s">
        <v>200</v>
      </c>
      <c r="C644" s="200">
        <f>E644+F644+G644+H644+I644</f>
        <v>1</v>
      </c>
      <c r="D644" s="431">
        <f>E644+F644+G644+H644+I644</f>
        <v>1</v>
      </c>
      <c r="E644" s="200">
        <v>1</v>
      </c>
      <c r="F644" s="199"/>
      <c r="G644" s="199"/>
      <c r="H644" s="199"/>
      <c r="I644" s="605"/>
    </row>
    <row r="645" spans="1:9" ht="12.75">
      <c r="A645" s="130">
        <v>12</v>
      </c>
      <c r="B645" s="302" t="s">
        <v>548</v>
      </c>
      <c r="C645" s="200"/>
      <c r="D645" s="431"/>
      <c r="E645" s="200"/>
      <c r="F645" s="199"/>
      <c r="G645" s="199"/>
      <c r="H645" s="199"/>
      <c r="I645" s="199"/>
    </row>
    <row r="646" spans="1:9" ht="12.75">
      <c r="A646" s="144"/>
      <c r="B646" s="303" t="s">
        <v>549</v>
      </c>
      <c r="C646" s="200">
        <f>E646+F646+G646+H646+I646</f>
        <v>22</v>
      </c>
      <c r="D646" s="431">
        <f>E646+F646+G646+H646+I646</f>
        <v>22</v>
      </c>
      <c r="E646" s="563">
        <v>22</v>
      </c>
      <c r="F646" s="199"/>
      <c r="G646" s="199"/>
      <c r="H646" s="199"/>
      <c r="I646" s="199"/>
    </row>
    <row r="647" spans="1:9" ht="12.75">
      <c r="A647" s="130">
        <v>13</v>
      </c>
      <c r="B647" s="302" t="s">
        <v>550</v>
      </c>
      <c r="C647" s="200"/>
      <c r="D647" s="431"/>
      <c r="E647" s="200"/>
      <c r="F647" s="199"/>
      <c r="G647" s="199"/>
      <c r="H647" s="199"/>
      <c r="I647" s="199"/>
    </row>
    <row r="648" spans="1:9" ht="12.75">
      <c r="A648" s="144"/>
      <c r="B648" s="303" t="s">
        <v>551</v>
      </c>
      <c r="C648" s="200">
        <f>E648+F648+G648+H648+I648</f>
        <v>13</v>
      </c>
      <c r="D648" s="431">
        <f>E648+F648+G648+H648+I648</f>
        <v>13</v>
      </c>
      <c r="E648" s="563">
        <v>13</v>
      </c>
      <c r="F648" s="199"/>
      <c r="G648" s="199"/>
      <c r="H648" s="199"/>
      <c r="I648" s="199"/>
    </row>
    <row r="649" spans="1:9" ht="12.75">
      <c r="A649" s="559">
        <v>14</v>
      </c>
      <c r="B649" s="302" t="s">
        <v>553</v>
      </c>
      <c r="C649" s="200"/>
      <c r="D649" s="431"/>
      <c r="E649" s="200"/>
      <c r="F649" s="199"/>
      <c r="G649" s="199"/>
      <c r="H649" s="199"/>
      <c r="I649" s="199"/>
    </row>
    <row r="650" spans="1:9" ht="12.75">
      <c r="A650" s="742"/>
      <c r="B650" s="47" t="s">
        <v>552</v>
      </c>
      <c r="C650" s="200">
        <f>E650+F650+G650+H650+I650</f>
        <v>1</v>
      </c>
      <c r="D650" s="431">
        <f>E650+F650+G650+H650+I650</f>
        <v>1</v>
      </c>
      <c r="E650" s="563">
        <v>1</v>
      </c>
      <c r="F650" s="199"/>
      <c r="G650" s="199"/>
      <c r="H650" s="199"/>
      <c r="I650" s="199"/>
    </row>
    <row r="651" spans="1:9" ht="12.75">
      <c r="A651" s="145">
        <v>15</v>
      </c>
      <c r="B651" s="147" t="s">
        <v>554</v>
      </c>
      <c r="C651" s="200"/>
      <c r="D651" s="431"/>
      <c r="E651" s="200"/>
      <c r="F651" s="199"/>
      <c r="G651" s="199"/>
      <c r="H651" s="199"/>
      <c r="I651" s="199"/>
    </row>
    <row r="652" spans="1:9" ht="12.75">
      <c r="A652" s="304"/>
      <c r="B652" s="63" t="s">
        <v>555</v>
      </c>
      <c r="C652" s="200"/>
      <c r="D652" s="431"/>
      <c r="E652" s="200"/>
      <c r="F652" s="199"/>
      <c r="G652" s="199"/>
      <c r="H652" s="199"/>
      <c r="I652" s="199"/>
    </row>
    <row r="653" spans="1:9" ht="12.75">
      <c r="A653" s="304"/>
      <c r="B653" s="63"/>
      <c r="C653" s="200">
        <f>E653+F653+G653+H653+I653</f>
        <v>110</v>
      </c>
      <c r="D653" s="431">
        <f>E653+F653+G653+H653+I653</f>
        <v>110</v>
      </c>
      <c r="E653" s="563">
        <v>110</v>
      </c>
      <c r="F653" s="199"/>
      <c r="G653" s="199"/>
      <c r="H653" s="199"/>
      <c r="I653" s="199"/>
    </row>
    <row r="654" spans="1:9" ht="12.75">
      <c r="A654" s="712">
        <v>16</v>
      </c>
      <c r="B654" s="147" t="s">
        <v>556</v>
      </c>
      <c r="C654" s="200">
        <f>E654+F654+G654+H654+I654</f>
        <v>1</v>
      </c>
      <c r="D654" s="432">
        <f>E654+F654+G654+H654+I654</f>
        <v>1</v>
      </c>
      <c r="E654" s="743">
        <v>1</v>
      </c>
      <c r="F654" s="229"/>
      <c r="G654" s="229"/>
      <c r="H654" s="229"/>
      <c r="I654" s="229"/>
    </row>
    <row r="655" spans="1:9" ht="12.75">
      <c r="A655" s="744"/>
      <c r="B655" s="63" t="s">
        <v>557</v>
      </c>
      <c r="C655" s="200"/>
      <c r="D655" s="210"/>
      <c r="E655" s="200"/>
      <c r="F655" s="199"/>
      <c r="G655" s="199"/>
      <c r="H655" s="199"/>
      <c r="I655" s="199"/>
    </row>
    <row r="656" spans="1:9" ht="12.75">
      <c r="A656" s="713"/>
      <c r="B656" s="152" t="s">
        <v>558</v>
      </c>
      <c r="C656" s="200"/>
      <c r="D656" s="210"/>
      <c r="E656" s="201"/>
      <c r="F656" s="199"/>
      <c r="G656" s="199"/>
      <c r="H656" s="199"/>
      <c r="I656" s="199"/>
    </row>
    <row r="657" spans="1:9" ht="12.75">
      <c r="A657" s="300">
        <v>17</v>
      </c>
      <c r="B657" s="47" t="s">
        <v>260</v>
      </c>
      <c r="C657" s="200"/>
      <c r="D657" s="431"/>
      <c r="E657" s="201"/>
      <c r="F657" s="199"/>
      <c r="G657" s="199"/>
      <c r="H657" s="199"/>
      <c r="I657" s="199"/>
    </row>
    <row r="658" spans="1:9" ht="12.75">
      <c r="A658" s="144"/>
      <c r="B658" s="303" t="s">
        <v>261</v>
      </c>
      <c r="C658" s="200">
        <f aca="true" t="shared" si="92" ref="C658:C666">E658+F658+G658+H658+I658</f>
        <v>1</v>
      </c>
      <c r="D658" s="431">
        <f>E658+F658+G658+H658+I658</f>
        <v>1</v>
      </c>
      <c r="E658" s="563">
        <v>1</v>
      </c>
      <c r="F658" s="199"/>
      <c r="G658" s="199"/>
      <c r="H658" s="199"/>
      <c r="I658" s="199"/>
    </row>
    <row r="659" spans="1:9" ht="25.5">
      <c r="A659" s="534">
        <v>18</v>
      </c>
      <c r="B659" s="535" t="s">
        <v>267</v>
      </c>
      <c r="C659" s="200">
        <f t="shared" si="92"/>
        <v>1</v>
      </c>
      <c r="D659" s="431">
        <f>E659+F659+G659+H659+I659</f>
        <v>1</v>
      </c>
      <c r="E659" s="743">
        <v>1</v>
      </c>
      <c r="F659" s="229"/>
      <c r="G659" s="229"/>
      <c r="H659" s="229"/>
      <c r="I659" s="229"/>
    </row>
    <row r="660" spans="1:9" ht="25.5">
      <c r="A660" s="402">
        <v>19</v>
      </c>
      <c r="B660" s="405" t="s">
        <v>268</v>
      </c>
      <c r="C660" s="200">
        <f t="shared" si="92"/>
        <v>72</v>
      </c>
      <c r="D660" s="431">
        <f>E660+F660+G660+H660+I660</f>
        <v>72</v>
      </c>
      <c r="E660" s="201">
        <v>72</v>
      </c>
      <c r="F660" s="199"/>
      <c r="G660" s="199"/>
      <c r="H660" s="199"/>
      <c r="I660" s="199"/>
    </row>
    <row r="661" spans="1:9" ht="12.75">
      <c r="A661" s="506">
        <v>20</v>
      </c>
      <c r="B661" s="405" t="s">
        <v>269</v>
      </c>
      <c r="C661" s="200">
        <f t="shared" si="92"/>
        <v>8</v>
      </c>
      <c r="D661" s="431">
        <f aca="true" t="shared" si="93" ref="D661:D675">E661+F661+G661+H661+I661</f>
        <v>8</v>
      </c>
      <c r="E661" s="563">
        <v>8</v>
      </c>
      <c r="F661" s="199"/>
      <c r="G661" s="199"/>
      <c r="H661" s="199"/>
      <c r="I661" s="199"/>
    </row>
    <row r="662" spans="1:9" ht="12.75">
      <c r="A662" s="402">
        <v>21</v>
      </c>
      <c r="B662" s="405" t="s">
        <v>270</v>
      </c>
      <c r="C662" s="200">
        <f t="shared" si="92"/>
        <v>5</v>
      </c>
      <c r="D662" s="431">
        <f t="shared" si="93"/>
        <v>5</v>
      </c>
      <c r="E662" s="563">
        <v>5</v>
      </c>
      <c r="F662" s="199"/>
      <c r="G662" s="199"/>
      <c r="H662" s="199"/>
      <c r="I662" s="199"/>
    </row>
    <row r="663" spans="1:9" ht="12.75">
      <c r="A663" s="402">
        <v>22</v>
      </c>
      <c r="B663" s="405" t="s">
        <v>271</v>
      </c>
      <c r="C663" s="200">
        <f t="shared" si="92"/>
        <v>3</v>
      </c>
      <c r="D663" s="431">
        <f t="shared" si="93"/>
        <v>3</v>
      </c>
      <c r="E663" s="563">
        <v>3</v>
      </c>
      <c r="F663" s="199"/>
      <c r="G663" s="199"/>
      <c r="H663" s="199"/>
      <c r="I663" s="199"/>
    </row>
    <row r="664" spans="1:9" ht="12.75">
      <c r="A664" s="402">
        <v>23</v>
      </c>
      <c r="B664" s="405" t="s">
        <v>272</v>
      </c>
      <c r="C664" s="200">
        <f t="shared" si="92"/>
        <v>3</v>
      </c>
      <c r="D664" s="431">
        <f t="shared" si="93"/>
        <v>3</v>
      </c>
      <c r="E664" s="563">
        <v>3</v>
      </c>
      <c r="F664" s="199"/>
      <c r="G664" s="199"/>
      <c r="H664" s="199"/>
      <c r="I664" s="199"/>
    </row>
    <row r="665" spans="1:9" ht="25.5">
      <c r="A665" s="402">
        <v>24</v>
      </c>
      <c r="B665" s="406" t="s">
        <v>273</v>
      </c>
      <c r="C665" s="200">
        <f t="shared" si="92"/>
        <v>74</v>
      </c>
      <c r="D665" s="431">
        <f t="shared" si="93"/>
        <v>74</v>
      </c>
      <c r="E665" s="201">
        <v>74</v>
      </c>
      <c r="F665" s="199"/>
      <c r="G665" s="199"/>
      <c r="H665" s="199"/>
      <c r="I665" s="199"/>
    </row>
    <row r="666" spans="1:9" ht="13.5" thickBot="1">
      <c r="A666" s="615">
        <v>25</v>
      </c>
      <c r="B666" s="616" t="s">
        <v>274</v>
      </c>
      <c r="C666" s="197">
        <f t="shared" si="92"/>
        <v>38</v>
      </c>
      <c r="D666" s="432">
        <f t="shared" si="93"/>
        <v>38</v>
      </c>
      <c r="E666" s="743">
        <v>38</v>
      </c>
      <c r="F666" s="229"/>
      <c r="G666" s="229"/>
      <c r="H666" s="229"/>
      <c r="I666" s="229"/>
    </row>
    <row r="667" spans="1:9" ht="12.75">
      <c r="A667" s="8" t="s">
        <v>33</v>
      </c>
      <c r="B667" s="7"/>
      <c r="C667" s="64" t="s">
        <v>283</v>
      </c>
      <c r="D667" s="64" t="s">
        <v>283</v>
      </c>
      <c r="E667" s="64" t="s">
        <v>43</v>
      </c>
      <c r="F667" s="64" t="s">
        <v>524</v>
      </c>
      <c r="G667" s="138"/>
      <c r="H667" s="79"/>
      <c r="I667" s="64"/>
    </row>
    <row r="668" spans="1:9" ht="12.75">
      <c r="A668" s="10" t="s">
        <v>0</v>
      </c>
      <c r="B668" s="45" t="s">
        <v>3</v>
      </c>
      <c r="C668" s="10" t="s">
        <v>522</v>
      </c>
      <c r="D668" s="65" t="s">
        <v>284</v>
      </c>
      <c r="E668" s="65" t="s">
        <v>1</v>
      </c>
      <c r="F668" s="65" t="s">
        <v>525</v>
      </c>
      <c r="G668" s="80" t="s">
        <v>28</v>
      </c>
      <c r="H668" s="80" t="s">
        <v>29</v>
      </c>
      <c r="I668" s="65" t="s">
        <v>58</v>
      </c>
    </row>
    <row r="669" spans="1:9" ht="13.5" thickBot="1">
      <c r="A669" s="11"/>
      <c r="B669" s="46"/>
      <c r="C669" s="66"/>
      <c r="D669" s="66"/>
      <c r="E669" s="66" t="s">
        <v>2</v>
      </c>
      <c r="F669" s="66"/>
      <c r="G669" s="139" t="s">
        <v>60</v>
      </c>
      <c r="H669" s="139" t="s">
        <v>30</v>
      </c>
      <c r="I669" s="66" t="s">
        <v>59</v>
      </c>
    </row>
    <row r="670" spans="1:9" ht="13.5" thickBot="1">
      <c r="A670" s="12"/>
      <c r="B670" s="61"/>
      <c r="C670" s="7">
        <v>1</v>
      </c>
      <c r="D670" s="438" t="s">
        <v>285</v>
      </c>
      <c r="E670" s="13">
        <v>3</v>
      </c>
      <c r="F670" s="13">
        <v>4</v>
      </c>
      <c r="G670" s="14">
        <v>5</v>
      </c>
      <c r="H670" s="15">
        <v>6</v>
      </c>
      <c r="I670" s="15">
        <v>7</v>
      </c>
    </row>
    <row r="671" spans="1:9" ht="12.75">
      <c r="A671" s="619">
        <v>26</v>
      </c>
      <c r="B671" s="875" t="s">
        <v>519</v>
      </c>
      <c r="C671" s="200">
        <v>35000</v>
      </c>
      <c r="D671" s="210">
        <f>E671+F671+G671+H671+I671</f>
        <v>72</v>
      </c>
      <c r="E671" s="563">
        <v>72</v>
      </c>
      <c r="F671" s="199"/>
      <c r="G671" s="199"/>
      <c r="H671" s="199"/>
      <c r="I671" s="199"/>
    </row>
    <row r="672" spans="1:9" ht="12.75">
      <c r="A672" s="620"/>
      <c r="B672" s="876" t="s">
        <v>520</v>
      </c>
      <c r="C672" s="200"/>
      <c r="D672" s="212"/>
      <c r="E672" s="228"/>
      <c r="F672" s="229"/>
      <c r="G672" s="229"/>
      <c r="H672" s="229"/>
      <c r="I672" s="229"/>
    </row>
    <row r="673" spans="1:9" ht="12.75">
      <c r="A673" s="619">
        <v>27</v>
      </c>
      <c r="B673" s="875" t="s">
        <v>519</v>
      </c>
      <c r="C673" s="200">
        <v>47000</v>
      </c>
      <c r="D673" s="210">
        <f t="shared" si="93"/>
        <v>130</v>
      </c>
      <c r="E673" s="563">
        <v>130</v>
      </c>
      <c r="F673" s="199"/>
      <c r="G673" s="199"/>
      <c r="H673" s="199"/>
      <c r="I673" s="199"/>
    </row>
    <row r="674" spans="1:9" ht="22.5">
      <c r="A674" s="620"/>
      <c r="B674" s="876" t="s">
        <v>523</v>
      </c>
      <c r="C674" s="200"/>
      <c r="D674" s="210"/>
      <c r="E674" s="201"/>
      <c r="F674" s="199"/>
      <c r="G674" s="199"/>
      <c r="H674" s="199"/>
      <c r="I674" s="199"/>
    </row>
    <row r="675" spans="1:9" ht="12.75">
      <c r="A675" s="617">
        <v>28</v>
      </c>
      <c r="B675" s="877" t="s">
        <v>519</v>
      </c>
      <c r="C675" s="200">
        <v>53000</v>
      </c>
      <c r="D675" s="210">
        <f t="shared" si="93"/>
        <v>130</v>
      </c>
      <c r="E675" s="563">
        <v>130</v>
      </c>
      <c r="F675" s="199"/>
      <c r="G675" s="199"/>
      <c r="H675" s="199"/>
      <c r="I675" s="199"/>
    </row>
    <row r="676" spans="1:9" ht="23.25" thickBot="1">
      <c r="A676" s="618"/>
      <c r="B676" s="878" t="s">
        <v>521</v>
      </c>
      <c r="C676" s="200"/>
      <c r="D676" s="212"/>
      <c r="E676" s="228"/>
      <c r="F676" s="229"/>
      <c r="G676" s="229"/>
      <c r="H676" s="229"/>
      <c r="I676" s="229"/>
    </row>
    <row r="677" spans="1:9" ht="13.5" thickBot="1">
      <c r="A677" s="71"/>
      <c r="B677" s="107" t="s">
        <v>61</v>
      </c>
      <c r="C677" s="607">
        <f>E677+F677+G677+H677+I677</f>
        <v>6</v>
      </c>
      <c r="D677" s="763">
        <f aca="true" t="shared" si="94" ref="D677:D683">E677+F677+G677+H677+I677</f>
        <v>6</v>
      </c>
      <c r="E677" s="160">
        <f>E678+E679</f>
        <v>6</v>
      </c>
      <c r="F677" s="764"/>
      <c r="G677" s="764"/>
      <c r="H677" s="764"/>
      <c r="I677" s="765"/>
    </row>
    <row r="678" spans="1:9" ht="12.75">
      <c r="A678" s="403">
        <v>1</v>
      </c>
      <c r="B678" s="404" t="s">
        <v>266</v>
      </c>
      <c r="C678" s="200">
        <f>E678+F678+G678+H678+I678</f>
        <v>3</v>
      </c>
      <c r="D678" s="408">
        <f t="shared" si="94"/>
        <v>3</v>
      </c>
      <c r="E678" s="699">
        <v>3</v>
      </c>
      <c r="F678" s="195"/>
      <c r="G678" s="195"/>
      <c r="H678" s="195"/>
      <c r="I678" s="195"/>
    </row>
    <row r="679" spans="1:9" ht="13.5" thickBot="1">
      <c r="A679" s="143">
        <v>2</v>
      </c>
      <c r="B679" s="407" t="s">
        <v>275</v>
      </c>
      <c r="C679" s="200">
        <f>E679+F679+G679+H679+I679</f>
        <v>3</v>
      </c>
      <c r="D679" s="408">
        <f t="shared" si="94"/>
        <v>3</v>
      </c>
      <c r="E679" s="200">
        <v>3</v>
      </c>
      <c r="F679" s="199"/>
      <c r="G679" s="199"/>
      <c r="H679" s="199"/>
      <c r="I679" s="199"/>
    </row>
    <row r="680" spans="1:9" ht="13.5" thickBot="1">
      <c r="A680" s="27"/>
      <c r="B680" s="111" t="s">
        <v>64</v>
      </c>
      <c r="C680" s="563">
        <f>E680+F680+G680+H680+I680</f>
        <v>37152.21</v>
      </c>
      <c r="D680" s="422">
        <f t="shared" si="94"/>
        <v>37152.21</v>
      </c>
      <c r="E680" s="193">
        <f>E681</f>
        <v>14300</v>
      </c>
      <c r="F680" s="629">
        <f>F681</f>
        <v>0</v>
      </c>
      <c r="G680" s="179">
        <f>G681</f>
        <v>0</v>
      </c>
      <c r="H680" s="179">
        <f>H681</f>
        <v>0</v>
      </c>
      <c r="I680" s="505">
        <f>I681</f>
        <v>22852.21</v>
      </c>
    </row>
    <row r="681" spans="1:9" s="4" customFormat="1" ht="13.5" thickBot="1">
      <c r="A681" s="96" t="s">
        <v>8</v>
      </c>
      <c r="B681" s="71" t="s">
        <v>20</v>
      </c>
      <c r="C681" s="200">
        <f aca="true" t="shared" si="95" ref="C681:I681">C682+C683</f>
        <v>37152.21</v>
      </c>
      <c r="D681" s="430">
        <f t="shared" si="94"/>
        <v>37152.21</v>
      </c>
      <c r="E681" s="205">
        <f t="shared" si="95"/>
        <v>14300</v>
      </c>
      <c r="F681" s="626">
        <f t="shared" si="95"/>
        <v>0</v>
      </c>
      <c r="G681" s="184">
        <f t="shared" si="95"/>
        <v>0</v>
      </c>
      <c r="H681" s="184">
        <f t="shared" si="95"/>
        <v>0</v>
      </c>
      <c r="I681" s="209">
        <f t="shared" si="95"/>
        <v>22852.21</v>
      </c>
    </row>
    <row r="682" spans="1:9" s="4" customFormat="1" ht="12.75">
      <c r="A682" s="125">
        <v>1</v>
      </c>
      <c r="B682" s="305" t="s">
        <v>90</v>
      </c>
      <c r="C682" s="200">
        <f>E682+F682+G682+H682+I682</f>
        <v>700</v>
      </c>
      <c r="D682" s="431">
        <f t="shared" si="94"/>
        <v>700</v>
      </c>
      <c r="E682" s="200">
        <v>700</v>
      </c>
      <c r="F682" s="638"/>
      <c r="G682" s="214"/>
      <c r="H682" s="214"/>
      <c r="I682" s="246"/>
    </row>
    <row r="683" spans="1:9" s="4" customFormat="1" ht="13.5" thickBot="1">
      <c r="A683" s="32">
        <v>2</v>
      </c>
      <c r="B683" s="148" t="s">
        <v>91</v>
      </c>
      <c r="C683" s="200">
        <f>E683+F683+G683+H683+I683</f>
        <v>36452.21</v>
      </c>
      <c r="D683" s="431">
        <f t="shared" si="94"/>
        <v>36452.21</v>
      </c>
      <c r="E683" s="200">
        <v>13600</v>
      </c>
      <c r="F683" s="638"/>
      <c r="G683" s="214"/>
      <c r="H683" s="214"/>
      <c r="I683" s="762">
        <v>22852.21</v>
      </c>
    </row>
    <row r="684" spans="1:9" ht="13.5" thickBot="1">
      <c r="A684" s="73" t="s">
        <v>276</v>
      </c>
      <c r="B684" s="74" t="s">
        <v>67</v>
      </c>
      <c r="C684" s="612">
        <f>E684+F684+G684+H684+I684</f>
        <v>110</v>
      </c>
      <c r="D684" s="453">
        <f aca="true" t="shared" si="96" ref="D684:I684">D686</f>
        <v>110</v>
      </c>
      <c r="E684" s="370">
        <f t="shared" si="96"/>
        <v>110</v>
      </c>
      <c r="F684" s="625">
        <f t="shared" si="96"/>
        <v>0</v>
      </c>
      <c r="G684" s="218">
        <f t="shared" si="96"/>
        <v>0</v>
      </c>
      <c r="H684" s="218">
        <f t="shared" si="96"/>
        <v>0</v>
      </c>
      <c r="I684" s="218">
        <f t="shared" si="96"/>
        <v>0</v>
      </c>
    </row>
    <row r="685" spans="1:9" ht="12.75">
      <c r="A685" s="77"/>
      <c r="B685" s="149" t="s">
        <v>69</v>
      </c>
      <c r="C685" s="614"/>
      <c r="D685" s="456"/>
      <c r="E685" s="375"/>
      <c r="F685" s="639"/>
      <c r="G685" s="247"/>
      <c r="H685" s="247"/>
      <c r="I685" s="248"/>
    </row>
    <row r="686" spans="1:9" ht="13.5" thickBot="1">
      <c r="A686" s="78"/>
      <c r="B686" s="150" t="s">
        <v>68</v>
      </c>
      <c r="C686" s="614">
        <f>E686+F686+G686+H686+I686</f>
        <v>110</v>
      </c>
      <c r="D686" s="457">
        <f aca="true" t="shared" si="97" ref="D686:I686">D687</f>
        <v>110</v>
      </c>
      <c r="E686" s="376">
        <f t="shared" si="97"/>
        <v>110</v>
      </c>
      <c r="F686" s="640">
        <f t="shared" si="97"/>
        <v>0</v>
      </c>
      <c r="G686" s="501">
        <f t="shared" si="97"/>
        <v>0</v>
      </c>
      <c r="H686" s="501">
        <f t="shared" si="97"/>
        <v>0</v>
      </c>
      <c r="I686" s="501">
        <f t="shared" si="97"/>
        <v>0</v>
      </c>
    </row>
    <row r="687" spans="1:9" ht="13.5" thickBot="1">
      <c r="A687" s="75" t="s">
        <v>12</v>
      </c>
      <c r="B687" s="7" t="s">
        <v>35</v>
      </c>
      <c r="C687" s="613">
        <f>E687+F687+G687+H687+I687</f>
        <v>110</v>
      </c>
      <c r="D687" s="458">
        <f>E687+F687+G687+H687+I687</f>
        <v>110</v>
      </c>
      <c r="E687" s="367">
        <f>E688+E695</f>
        <v>110</v>
      </c>
      <c r="F687" s="624">
        <f>F688+F695</f>
        <v>0</v>
      </c>
      <c r="G687" s="368">
        <f>G688+G695</f>
        <v>0</v>
      </c>
      <c r="H687" s="368">
        <f>H688+H695</f>
        <v>0</v>
      </c>
      <c r="I687" s="368">
        <f>I688+I695</f>
        <v>0</v>
      </c>
    </row>
    <row r="688" spans="1:9" ht="12.75">
      <c r="A688" s="353"/>
      <c r="B688" s="324" t="s">
        <v>50</v>
      </c>
      <c r="C688" s="772">
        <f>E688+F688+G688+H688+I688</f>
        <v>5.9</v>
      </c>
      <c r="D688" s="775">
        <f>E688+F688+G688+H688+I688</f>
        <v>5.9</v>
      </c>
      <c r="E688" s="776">
        <f>E689+E691+E694</f>
        <v>5.9</v>
      </c>
      <c r="F688" s="777">
        <f>F689+F691+F694</f>
        <v>0</v>
      </c>
      <c r="G688" s="778">
        <f>G689+G691+G694</f>
        <v>0</v>
      </c>
      <c r="H688" s="778">
        <f>H689+H691+H694</f>
        <v>0</v>
      </c>
      <c r="I688" s="778">
        <f>I689+I691+I694</f>
        <v>0</v>
      </c>
    </row>
    <row r="689" spans="1:9" ht="12.75">
      <c r="A689" s="306">
        <v>1</v>
      </c>
      <c r="B689" s="135" t="s">
        <v>201</v>
      </c>
      <c r="C689" s="771">
        <f>E689+F689+G689+H689+I689</f>
        <v>0</v>
      </c>
      <c r="D689" s="768">
        <f>E689+F689+G689+H689+I689</f>
        <v>0</v>
      </c>
      <c r="E689" s="769">
        <v>0</v>
      </c>
      <c r="F689" s="641"/>
      <c r="G689" s="227"/>
      <c r="H689" s="227"/>
      <c r="I689" s="253"/>
    </row>
    <row r="690" spans="1:9" ht="12.75">
      <c r="A690" s="373">
        <v>2</v>
      </c>
      <c r="B690" s="400" t="s">
        <v>262</v>
      </c>
      <c r="C690" s="377"/>
      <c r="D690" s="459"/>
      <c r="E690" s="377"/>
      <c r="F690" s="641"/>
      <c r="G690" s="227"/>
      <c r="H690" s="227"/>
      <c r="I690" s="250"/>
    </row>
    <row r="691" spans="1:9" ht="12.75">
      <c r="A691" s="401"/>
      <c r="B691" s="50" t="s">
        <v>263</v>
      </c>
      <c r="C691" s="771">
        <f>E691+F691+G691+H691+I691</f>
        <v>0</v>
      </c>
      <c r="D691" s="768">
        <f>E691+F691+G691+H691+I691</f>
        <v>0</v>
      </c>
      <c r="E691" s="770">
        <v>0</v>
      </c>
      <c r="F691" s="642"/>
      <c r="G691" s="164"/>
      <c r="H691" s="164"/>
      <c r="I691" s="251"/>
    </row>
    <row r="692" spans="1:9" ht="12.75">
      <c r="A692" s="374"/>
      <c r="B692" s="50" t="s">
        <v>264</v>
      </c>
      <c r="C692" s="377"/>
      <c r="D692" s="459"/>
      <c r="E692" s="378"/>
      <c r="F692" s="642"/>
      <c r="G692" s="164"/>
      <c r="H692" s="164"/>
      <c r="I692" s="253"/>
    </row>
    <row r="693" spans="1:9" ht="12.75">
      <c r="A693" s="399">
        <v>3</v>
      </c>
      <c r="B693" s="135" t="s">
        <v>202</v>
      </c>
      <c r="C693" s="377"/>
      <c r="D693" s="459"/>
      <c r="E693" s="377"/>
      <c r="F693" s="631"/>
      <c r="G693" s="175"/>
      <c r="H693" s="175"/>
      <c r="I693" s="191"/>
    </row>
    <row r="694" spans="1:9" ht="13.5" thickBot="1">
      <c r="A694" s="349"/>
      <c r="B694" s="136" t="s">
        <v>203</v>
      </c>
      <c r="C694" s="377">
        <f>E694</f>
        <v>5.9</v>
      </c>
      <c r="D694" s="459">
        <f aca="true" t="shared" si="98" ref="D694:D700">E694+F694+G694+H694+I694</f>
        <v>5.9</v>
      </c>
      <c r="E694" s="614">
        <v>5.9</v>
      </c>
      <c r="F694" s="631">
        <v>0</v>
      </c>
      <c r="G694" s="175">
        <v>0</v>
      </c>
      <c r="H694" s="175">
        <v>0</v>
      </c>
      <c r="I694" s="191">
        <v>0</v>
      </c>
    </row>
    <row r="695" spans="1:9" ht="13.5" thickBot="1">
      <c r="A695" s="48"/>
      <c r="B695" s="88" t="s">
        <v>61</v>
      </c>
      <c r="C695" s="772">
        <f aca="true" t="shared" si="99" ref="C695:C700">E695+F695+G695+H695+I695</f>
        <v>104.1</v>
      </c>
      <c r="D695" s="773">
        <f t="shared" si="98"/>
        <v>104.1</v>
      </c>
      <c r="E695" s="774">
        <f>E696+E697+E698+E699+E700</f>
        <v>104.1</v>
      </c>
      <c r="F695" s="680">
        <f>F696+F697+F698+F699+F700</f>
        <v>0</v>
      </c>
      <c r="G695" s="159">
        <f>G696+G697+G698+G699+G700</f>
        <v>0</v>
      </c>
      <c r="H695" s="159">
        <f>H696+H697+H698+H699+H700</f>
        <v>0</v>
      </c>
      <c r="I695" s="159">
        <f>I696+I697+I698+I699+I700</f>
        <v>0</v>
      </c>
    </row>
    <row r="696" spans="1:9" ht="13.5" thickBot="1">
      <c r="A696" s="119">
        <v>1</v>
      </c>
      <c r="B696" s="560" t="s">
        <v>204</v>
      </c>
      <c r="C696" s="613">
        <f t="shared" si="99"/>
        <v>85.4</v>
      </c>
      <c r="D696" s="561">
        <f t="shared" si="98"/>
        <v>85.4</v>
      </c>
      <c r="E696" s="779">
        <v>85.4</v>
      </c>
      <c r="F696" s="643"/>
      <c r="G696" s="205"/>
      <c r="H696" s="205"/>
      <c r="I696" s="562"/>
    </row>
    <row r="697" spans="1:9" ht="12.75">
      <c r="A697" s="125">
        <v>2</v>
      </c>
      <c r="B697" s="151" t="s">
        <v>205</v>
      </c>
      <c r="C697" s="377">
        <f t="shared" si="99"/>
        <v>4.6</v>
      </c>
      <c r="D697" s="460">
        <f t="shared" si="98"/>
        <v>4.6</v>
      </c>
      <c r="E697" s="614">
        <v>4.6</v>
      </c>
      <c r="F697" s="641"/>
      <c r="G697" s="227"/>
      <c r="H697" s="227"/>
      <c r="I697" s="250"/>
    </row>
    <row r="698" spans="1:9" ht="12.75">
      <c r="A698" s="125">
        <v>3</v>
      </c>
      <c r="B698" s="151" t="s">
        <v>206</v>
      </c>
      <c r="C698" s="377">
        <f t="shared" si="99"/>
        <v>5.6</v>
      </c>
      <c r="D698" s="460">
        <f t="shared" si="98"/>
        <v>5.6</v>
      </c>
      <c r="E698" s="614">
        <v>5.6</v>
      </c>
      <c r="F698" s="641"/>
      <c r="G698" s="227"/>
      <c r="H698" s="227"/>
      <c r="I698" s="250"/>
    </row>
    <row r="699" spans="1:9" ht="12.75">
      <c r="A699" s="296">
        <v>4</v>
      </c>
      <c r="B699" s="151" t="s">
        <v>207</v>
      </c>
      <c r="C699" s="613">
        <f t="shared" si="99"/>
        <v>3.5</v>
      </c>
      <c r="D699" s="460">
        <f t="shared" si="98"/>
        <v>3.5</v>
      </c>
      <c r="E699" s="377">
        <v>3.5</v>
      </c>
      <c r="F699" s="641"/>
      <c r="G699" s="227"/>
      <c r="H699" s="227"/>
      <c r="I699" s="250"/>
    </row>
    <row r="700" spans="1:9" ht="12.75">
      <c r="A700" s="296">
        <v>5</v>
      </c>
      <c r="B700" s="151" t="s">
        <v>265</v>
      </c>
      <c r="C700" s="377">
        <f t="shared" si="99"/>
        <v>5</v>
      </c>
      <c r="D700" s="460">
        <f t="shared" si="98"/>
        <v>5</v>
      </c>
      <c r="E700" s="377">
        <v>5</v>
      </c>
      <c r="F700" s="641"/>
      <c r="G700" s="227"/>
      <c r="H700" s="227"/>
      <c r="I700" s="250"/>
    </row>
    <row r="702" spans="2:8" ht="12.75">
      <c r="B702" s="291" t="s">
        <v>79</v>
      </c>
      <c r="C702" s="889" t="s">
        <v>561</v>
      </c>
      <c r="D702" s="889"/>
      <c r="E702" s="889"/>
      <c r="F702" s="889"/>
      <c r="G702" s="889"/>
      <c r="H702" s="889"/>
    </row>
    <row r="703" spans="2:8" ht="12.75">
      <c r="B703" s="291" t="s">
        <v>185</v>
      </c>
      <c r="C703" s="889" t="s">
        <v>562</v>
      </c>
      <c r="D703" s="889"/>
      <c r="E703" s="889"/>
      <c r="F703" s="889"/>
      <c r="G703" s="889"/>
      <c r="H703" s="889"/>
    </row>
    <row r="704" ht="12.75">
      <c r="B704" s="1"/>
    </row>
    <row r="706" ht="12.75">
      <c r="B706" s="1"/>
    </row>
    <row r="707" spans="7:8" ht="12.75">
      <c r="G707" s="879" t="s">
        <v>563</v>
      </c>
      <c r="H707" s="879"/>
    </row>
    <row r="708" spans="7:8" ht="12.75">
      <c r="G708" s="879" t="s">
        <v>564</v>
      </c>
      <c r="H708" s="879"/>
    </row>
  </sheetData>
  <sheetProtection/>
  <mergeCells count="10">
    <mergeCell ref="C702:H702"/>
    <mergeCell ref="C703:H703"/>
    <mergeCell ref="E271:G271"/>
    <mergeCell ref="C1:I1"/>
    <mergeCell ref="C2:I2"/>
    <mergeCell ref="C3:H3"/>
    <mergeCell ref="E164:G164"/>
    <mergeCell ref="A4:I4"/>
    <mergeCell ref="A5:I5"/>
    <mergeCell ref="A6:I6"/>
  </mergeCells>
  <printOptions/>
  <pageMargins left="0.1968503937007874" right="0.1968503937007874" top="0.1968503937007874" bottom="0.1968503937007874" header="0" footer="0.1968503937007874"/>
  <pageSetup horizontalDpi="300" verticalDpi="300" orientation="landscape" paperSize="9" r:id="rId1"/>
  <headerFooter>
    <oddFooter>&amp;CF-PO-09-02,ed.3,rev.0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Dana Marinescu</cp:lastModifiedBy>
  <cp:lastPrinted>2017-10-30T12:49:38Z</cp:lastPrinted>
  <dcterms:created xsi:type="dcterms:W3CDTF">1996-10-14T23:33:28Z</dcterms:created>
  <dcterms:modified xsi:type="dcterms:W3CDTF">2017-11-02T07:15:48Z</dcterms:modified>
  <cp:category/>
  <cp:version/>
  <cp:contentType/>
  <cp:contentStatus/>
</cp:coreProperties>
</file>